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71" firstSheet="1" activeTab="4"/>
  </bookViews>
  <sheets>
    <sheet name="DSSV CĐ NHÓM 1" sheetId="1" r:id="rId1"/>
    <sheet name="DSSV CĐ NHÓM 2" sheetId="2" r:id="rId2"/>
    <sheet name="DSSV CĐ NHÓM 3" sheetId="3" r:id="rId3"/>
    <sheet name="DSSV CĐ NHÓM 4" sheetId="4" r:id="rId4"/>
    <sheet name="DSHS TC NHÓM 1" sheetId="5" r:id="rId5"/>
    <sheet name="DSHS TC NHÓM 2" sheetId="6" r:id="rId6"/>
  </sheets>
  <definedNames/>
  <calcPr fullCalcOnLoad="1"/>
</workbook>
</file>

<file path=xl/sharedStrings.xml><?xml version="1.0" encoding="utf-8"?>
<sst xmlns="http://schemas.openxmlformats.org/spreadsheetml/2006/main" count="392" uniqueCount="160">
  <si>
    <t>CỘNG HÒA XÃ HỘI CHỦ NGHĨA VIỆT NAM</t>
  </si>
  <si>
    <t>Độc lập - Tự do - Hạnh phúc</t>
  </si>
  <si>
    <t>Mã sinh viên</t>
  </si>
  <si>
    <t>Ngày sinh</t>
  </si>
  <si>
    <t>Giới tính</t>
  </si>
  <si>
    <t>Xếp loại</t>
  </si>
  <si>
    <t>Ghi chú</t>
  </si>
  <si>
    <t>UBND TỈNH HẬU GIANG</t>
  </si>
  <si>
    <t>TRƯỜNG CAO ĐẲNG CỘNG ĐỒNG</t>
  </si>
  <si>
    <t>Khá</t>
  </si>
  <si>
    <t>Họ và tên sinh viên</t>
  </si>
  <si>
    <t>Nữ</t>
  </si>
  <si>
    <t>Giang</t>
  </si>
  <si>
    <t>Nguyễn Thị Ngọc</t>
  </si>
  <si>
    <t>Võ Thị Ngọc</t>
  </si>
  <si>
    <t>Quỳnh</t>
  </si>
  <si>
    <t>Hương</t>
  </si>
  <si>
    <t>Huyền</t>
  </si>
  <si>
    <t>Nhi</t>
  </si>
  <si>
    <t>Như</t>
  </si>
  <si>
    <t>Thư</t>
  </si>
  <si>
    <t>Tiên</t>
  </si>
  <si>
    <t>Vi</t>
  </si>
  <si>
    <t>Huỳnh</t>
  </si>
  <si>
    <t xml:space="preserve">Nguyễn Thị Ngọc </t>
  </si>
  <si>
    <t>Trần Thị Ngọc</t>
  </si>
  <si>
    <t>Nguyễn Minh</t>
  </si>
  <si>
    <t>Vy</t>
  </si>
  <si>
    <t>KQHT</t>
  </si>
  <si>
    <t>KQRL</t>
  </si>
  <si>
    <t>Xếp loại HB</t>
  </si>
  <si>
    <t xml:space="preserve">Điểm </t>
  </si>
  <si>
    <t>Lớp</t>
  </si>
  <si>
    <t>STT</t>
  </si>
  <si>
    <t>Trưởng Phòng KH-TC</t>
  </si>
  <si>
    <t>Trưởng Phòng Khảo thí - KĐCL</t>
  </si>
  <si>
    <t>Trưởng Phòng CTCT&amp;DVSV</t>
  </si>
  <si>
    <t>Tổng số tiền</t>
  </si>
  <si>
    <t>(Nhóm ngành: CĐ GDTH và CĐ GDMN)</t>
  </si>
  <si>
    <t>(Nhóm ngành: CĐ Dược, CĐ Điều dưỡng)</t>
  </si>
  <si>
    <t>Nam</t>
  </si>
  <si>
    <t>Đạt</t>
  </si>
  <si>
    <t>Toàn</t>
  </si>
  <si>
    <t>Giỏi</t>
  </si>
  <si>
    <t>Thanh</t>
  </si>
  <si>
    <t>(Nhóm ngành: CĐ Điện công nghiệp, CĐ Công nghệ ô tô, CĐ Xây dựng)</t>
  </si>
  <si>
    <t>Huỳnh Nhật</t>
  </si>
  <si>
    <t>18-11-2003</t>
  </si>
  <si>
    <t>Nguyễn Thị Xuân</t>
  </si>
  <si>
    <t>(Nhóm ngành: CĐ Tin học, CĐ Kế toán, CĐ Tiếng Anh, CĐ Dịch vụ thú y)</t>
  </si>
  <si>
    <t>Nguyễn Thị Cẩm</t>
  </si>
  <si>
    <t>Xuất sắc</t>
  </si>
  <si>
    <t xml:space="preserve">DANH SÁCH XÉT HỌC BỔNG NHÓM NGÀNH THUỘC KHOA ĐIỆN - ĐIỆN TỬ, CƠ KHÍ, XÂY DỰNG                                                                </t>
  </si>
  <si>
    <t xml:space="preserve">DANH SÁCH XÉT HỌC BỔNG NHÓM NGÀNH THUỘC KHOA KHCB, NÔNG NGHIỆP, CÔNG NGHỆ                                                                </t>
  </si>
  <si>
    <t>DƯỢC A K17</t>
  </si>
  <si>
    <t>Diệp</t>
  </si>
  <si>
    <t>Hồng Triệu Như</t>
  </si>
  <si>
    <t>Dương Thị Nguyệt</t>
  </si>
  <si>
    <t>Nguyễn Thị Y</t>
  </si>
  <si>
    <t>Hậu Giang, ngày   tháng    năm 2023</t>
  </si>
  <si>
    <t>(Thực hiện theo QĐ              /QĐ-CĐCĐ ngày     /          / 2023   của Hiệu trưởng trường Cao đẳng Cộng đồng Hậu Giang)</t>
  </si>
  <si>
    <t>Nguyễn Huỳnh Công</t>
  </si>
  <si>
    <t>Định</t>
  </si>
  <si>
    <t>ĐCN K17</t>
  </si>
  <si>
    <t xml:space="preserve">Nguyễn Văn </t>
  </si>
  <si>
    <t>Mị</t>
  </si>
  <si>
    <t xml:space="preserve">Võ Hoàng </t>
  </si>
  <si>
    <t>Dững</t>
  </si>
  <si>
    <t>TIẾNG ANH K16</t>
  </si>
  <si>
    <t>DVTY K16</t>
  </si>
  <si>
    <t>Trần Huyền</t>
  </si>
  <si>
    <t>Thoại</t>
  </si>
  <si>
    <t xml:space="preserve">Phạm Thị Huỳnh </t>
  </si>
  <si>
    <t>DVTY K17</t>
  </si>
  <si>
    <t xml:space="preserve">Nữ </t>
  </si>
  <si>
    <t xml:space="preserve">Trương Thị Huyền </t>
  </si>
  <si>
    <t>Cơ</t>
  </si>
  <si>
    <t>Nhẫn</t>
  </si>
  <si>
    <t xml:space="preserve">Trần Thị Ý </t>
  </si>
  <si>
    <t>Thơ</t>
  </si>
  <si>
    <t>GDMN K16</t>
  </si>
  <si>
    <t>(Thực hiện theo QĐ              /QĐ-CĐCĐ ngày ….../……/……..  của Hiệu trưởng trường Cao đẳng Cộng đồng Hậu Giang)</t>
  </si>
  <si>
    <t>DANH SÁCH XÉT HỌC BỔNG NHÓM NGÀNH SƯ PHẠM HỌC KỲ II NĂM HỌC 2022-2023, HỆ CAO ĐẲNG</t>
  </si>
  <si>
    <t>DANH SÁCH XÉT HỌC BỔNG NHÓM NGÀNH SỨC KHỎE HỌC KỲ II NĂM HỌC 2022-2023, HỆ CAO ĐẲNG</t>
  </si>
  <si>
    <t>HỌC KỲ II NĂM HỌC 2022-2023, HỆ CAO ĐẲNG</t>
  </si>
  <si>
    <t>CNOTO K17</t>
  </si>
  <si>
    <t>THƯD K16</t>
  </si>
  <si>
    <t>DƯỢC B K15</t>
  </si>
  <si>
    <t>221011B0003</t>
  </si>
  <si>
    <t>Nguyễn Thị Minh</t>
  </si>
  <si>
    <t>221011B0022</t>
  </si>
  <si>
    <t>Ngô Hoàng</t>
  </si>
  <si>
    <t>221011B0040</t>
  </si>
  <si>
    <t>Trần Hậu</t>
  </si>
  <si>
    <t>221011B0041</t>
  </si>
  <si>
    <t>Trương Thị Ngọc</t>
  </si>
  <si>
    <t>221011B0047</t>
  </si>
  <si>
    <t>DƯỢC B K17</t>
  </si>
  <si>
    <t>2210060034</t>
  </si>
  <si>
    <t>Dương Thị Thúy</t>
  </si>
  <si>
    <t>GDMN K17</t>
  </si>
  <si>
    <t>Tốt</t>
  </si>
  <si>
    <t xml:space="preserve">Danh sách có 05 sinh viên. Tổng số tiền: </t>
  </si>
  <si>
    <t>Bằng chữ: Mười bốn triệu năm trăm ngàn đồng</t>
  </si>
  <si>
    <t>Bằng chữ: Tám triệu chín trăm ngàn đồng</t>
  </si>
  <si>
    <t>Bằng chữ: Mười bốn triệu chín trăm ngàn đồng</t>
  </si>
  <si>
    <t xml:space="preserve">Danh sách có 10 sinh viên. Tổng số tiền: </t>
  </si>
  <si>
    <t>Bằng chữ: Năm mươi triệu đồng</t>
  </si>
  <si>
    <t>Duyệt của BGH</t>
  </si>
  <si>
    <t>Danh sách có 03 sinh viên. Tổng số tiền:</t>
  </si>
  <si>
    <t>DỰ KIẾN</t>
  </si>
  <si>
    <t>DANH SÁCH XÉT HỌC BỔNG HỌC KỲ II NĂM HỌC 2022-2023, HỆ TRUNG CẤP</t>
  </si>
  <si>
    <t>(Nhóm ngành thuộc khoa Kinh tế, khoa Nông nghiệp và khoa Công nghệ)</t>
  </si>
  <si>
    <t>(Thực hiện theo QĐ              /QĐ-CĐCĐ ngày     /          / 2023  của Hiệu trưởng trường Cao đẳng Cộng đồng Hậu Giang)</t>
  </si>
  <si>
    <t>Thành tiền</t>
  </si>
  <si>
    <t xml:space="preserve">Nguyễn Minh </t>
  </si>
  <si>
    <t>Hoàn</t>
  </si>
  <si>
    <t>07/06/2001</t>
  </si>
  <si>
    <t>QTMMT K17</t>
  </si>
  <si>
    <t xml:space="preserve">Phạm Quốc </t>
  </si>
  <si>
    <t>Linh</t>
  </si>
  <si>
    <t xml:space="preserve">Nam </t>
  </si>
  <si>
    <t>KTCB&amp;BQTP K16</t>
  </si>
  <si>
    <t xml:space="preserve">Nguyễn Trần Quốc </t>
  </si>
  <si>
    <t>Mỹ</t>
  </si>
  <si>
    <t>Huỳnh Bảo</t>
  </si>
  <si>
    <t>Châu</t>
  </si>
  <si>
    <t>QTMMT K16</t>
  </si>
  <si>
    <t xml:space="preserve">Nguyễn Thị Mỹ </t>
  </si>
  <si>
    <t xml:space="preserve">Danh sách có 05 học sinh. Tổng số tiền: </t>
  </si>
  <si>
    <t>Bằng chữ: Mười hai triệu năm trăm ngàn đồng</t>
  </si>
  <si>
    <t>(Nhóm ngành thuộc khoa Điện - Điện tử, khoa Cơ khí và khoa Xây dựng)</t>
  </si>
  <si>
    <t>2201360015</t>
  </si>
  <si>
    <t>Lê Phước</t>
  </si>
  <si>
    <t>Lộc</t>
  </si>
  <si>
    <t>2201360024</t>
  </si>
  <si>
    <t>Lý Thanh</t>
  </si>
  <si>
    <t>Bạch</t>
  </si>
  <si>
    <t>220138A0023</t>
  </si>
  <si>
    <t xml:space="preserve">Lâm Bảo </t>
  </si>
  <si>
    <t>01/06/2001</t>
  </si>
  <si>
    <t>KTL A1 K17</t>
  </si>
  <si>
    <t>220138A0039</t>
  </si>
  <si>
    <t xml:space="preserve">Mai Đăng </t>
  </si>
  <si>
    <t>Khoa</t>
  </si>
  <si>
    <t>13/8/2004</t>
  </si>
  <si>
    <t>2201360006</t>
  </si>
  <si>
    <t>Nguyễn Hoàng</t>
  </si>
  <si>
    <t>Khang</t>
  </si>
  <si>
    <t>Lê Thành</t>
  </si>
  <si>
    <t>ĐCN K16</t>
  </si>
  <si>
    <t>Nguyễn Huy</t>
  </si>
  <si>
    <t>Hoàng</t>
  </si>
  <si>
    <t>Lê</t>
  </si>
  <si>
    <t>Tài</t>
  </si>
  <si>
    <t>Cao Văn</t>
  </si>
  <si>
    <t>Qui</t>
  </si>
  <si>
    <t>KTL B K17</t>
  </si>
  <si>
    <t xml:space="preserve">Danh sách có 09 học sinh. Tổng số tiền: </t>
  </si>
  <si>
    <t>Bằng chữ: Hai mươi mốt triệu ba trăm năm mươi ngàn đồng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</si>
</sst>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\.m"/>
    <numFmt numFmtId="166" formatCode="0.00_ "/>
    <numFmt numFmtId="167" formatCode="dd/mm/yyyy"/>
    <numFmt numFmtId="168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VNI-Times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2"/>
      <color indexed="6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111111"/>
      </top>
      <bottom style="thin"/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/>
      <right style="thin">
        <color rgb="FF111111"/>
      </right>
      <top style="thin">
        <color rgb="FF000000"/>
      </top>
      <bottom style="thin">
        <color rgb="FF111111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 style="thin"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9" fillId="0" borderId="0" xfId="0" applyFont="1" applyAlignment="1">
      <alignment horizontal="center" vertical="center"/>
    </xf>
    <xf numFmtId="164" fontId="60" fillId="0" borderId="12" xfId="42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1" fontId="52" fillId="0" borderId="13" xfId="0" applyNumberFormat="1" applyFont="1" applyFill="1" applyBorder="1" applyAlignment="1">
      <alignment horizontal="center" vertical="top" shrinkToFit="1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14" fontId="3" fillId="0" borderId="10" xfId="0" applyNumberFormat="1" applyFont="1" applyBorder="1" applyAlignment="1" quotePrefix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58" fillId="0" borderId="12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14" fontId="3" fillId="0" borderId="13" xfId="0" applyNumberFormat="1" applyFont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4" fontId="5" fillId="0" borderId="13" xfId="0" applyNumberFormat="1" applyFont="1" applyBorder="1" applyAlignment="1">
      <alignment horizontal="center" vertical="center" wrapText="1"/>
    </xf>
    <xf numFmtId="14" fontId="58" fillId="0" borderId="14" xfId="0" applyNumberFormat="1" applyFont="1" applyFill="1" applyBorder="1" applyAlignment="1" quotePrefix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3" fontId="58" fillId="0" borderId="13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left" vertical="center"/>
    </xf>
    <xf numFmtId="14" fontId="58" fillId="0" borderId="10" xfId="0" applyNumberFormat="1" applyFont="1" applyBorder="1" applyAlignment="1" quotePrefix="1">
      <alignment horizontal="center" vertical="center"/>
    </xf>
    <xf numFmtId="3" fontId="58" fillId="0" borderId="13" xfId="0" applyNumberFormat="1" applyFont="1" applyBorder="1" applyAlignment="1">
      <alignment horizontal="center" vertical="center"/>
    </xf>
    <xf numFmtId="3" fontId="60" fillId="0" borderId="12" xfId="42" applyNumberFormat="1" applyFont="1" applyBorder="1" applyAlignment="1">
      <alignment horizontal="center" vertical="center" wrapText="1"/>
    </xf>
    <xf numFmtId="167" fontId="58" fillId="0" borderId="10" xfId="0" applyNumberFormat="1" applyFont="1" applyBorder="1" applyAlignment="1" quotePrefix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0" fillId="0" borderId="0" xfId="0" applyAlignment="1">
      <alignment/>
    </xf>
    <xf numFmtId="0" fontId="58" fillId="0" borderId="18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4" fontId="58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/>
    </xf>
    <xf numFmtId="14" fontId="3" fillId="33" borderId="13" xfId="0" applyNumberFormat="1" applyFont="1" applyFill="1" applyBorder="1" applyAlignment="1" quotePrefix="1">
      <alignment horizontal="center" vertical="center"/>
    </xf>
    <xf numFmtId="14" fontId="3" fillId="33" borderId="24" xfId="0" applyNumberFormat="1" applyFont="1" applyFill="1" applyBorder="1" applyAlignment="1" quotePrefix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 wrapText="1"/>
    </xf>
    <xf numFmtId="0" fontId="58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58" fillId="0" borderId="27" xfId="0" applyFont="1" applyFill="1" applyBorder="1" applyAlignment="1">
      <alignment vertical="center"/>
    </xf>
    <xf numFmtId="14" fontId="58" fillId="0" borderId="14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4" fontId="3" fillId="33" borderId="14" xfId="0" applyNumberFormat="1" applyFont="1" applyFill="1" applyBorder="1" applyAlignment="1" quotePrefix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2" fillId="0" borderId="3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14" fontId="62" fillId="0" borderId="14" xfId="0" applyNumberFormat="1" applyFont="1" applyBorder="1" applyAlignment="1" quotePrefix="1">
      <alignment horizontal="center" vertical="center"/>
    </xf>
    <xf numFmtId="0" fontId="62" fillId="0" borderId="13" xfId="0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164" fontId="62" fillId="0" borderId="10" xfId="42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52" fillId="0" borderId="26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14" fontId="52" fillId="0" borderId="14" xfId="0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164" fontId="66" fillId="0" borderId="10" xfId="42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58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4" fontId="3" fillId="0" borderId="13" xfId="0" applyNumberFormat="1" applyFont="1" applyBorder="1" applyAlignment="1" quotePrefix="1">
      <alignment horizontal="right" vertical="center"/>
    </xf>
    <xf numFmtId="0" fontId="3" fillId="0" borderId="13" xfId="55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14" fontId="62" fillId="0" borderId="0" xfId="0" applyNumberFormat="1" applyFont="1" applyBorder="1" applyAlignment="1" quotePrefix="1">
      <alignment horizontal="right"/>
    </xf>
    <xf numFmtId="0" fontId="58" fillId="0" borderId="0" xfId="0" applyFont="1" applyBorder="1" applyAlignment="1">
      <alignment horizontal="center" vertical="center" wrapText="1"/>
    </xf>
    <xf numFmtId="0" fontId="5" fillId="0" borderId="0" xfId="55" applyFont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8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6" fillId="0" borderId="16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209550</xdr:rowOff>
    </xdr:from>
    <xdr:to>
      <xdr:col>2</xdr:col>
      <xdr:colOff>914400</xdr:colOff>
      <xdr:row>1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904875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0</xdr:rowOff>
    </xdr:from>
    <xdr:to>
      <xdr:col>11</xdr:col>
      <xdr:colOff>276225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191250" y="419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42975" y="4191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0</xdr:rowOff>
    </xdr:from>
    <xdr:to>
      <xdr:col>11</xdr:col>
      <xdr:colOff>590550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457950" y="4191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0</xdr:rowOff>
    </xdr:from>
    <xdr:to>
      <xdr:col>2</xdr:col>
      <xdr:colOff>952500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0012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371475</xdr:colOff>
      <xdr:row>1</xdr:row>
      <xdr:rowOff>190500</xdr:rowOff>
    </xdr:from>
    <xdr:to>
      <xdr:col>11</xdr:col>
      <xdr:colOff>257175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6496050" y="400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190500</xdr:rowOff>
    </xdr:from>
    <xdr:to>
      <xdr:col>11</xdr:col>
      <xdr:colOff>533400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6248400" y="4000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2</xdr:col>
      <xdr:colOff>981075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8667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200025</xdr:rowOff>
    </xdr:from>
    <xdr:to>
      <xdr:col>2</xdr:col>
      <xdr:colOff>952500</xdr:colOff>
      <xdr:row>1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962025" y="4095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0</xdr:rowOff>
    </xdr:from>
    <xdr:to>
      <xdr:col>11</xdr:col>
      <xdr:colOff>781050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6657975" y="4191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0</xdr:rowOff>
    </xdr:from>
    <xdr:to>
      <xdr:col>2</xdr:col>
      <xdr:colOff>771525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81050" y="438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2</xdr:row>
      <xdr:rowOff>0</xdr:rowOff>
    </xdr:from>
    <xdr:to>
      <xdr:col>11</xdr:col>
      <xdr:colOff>857250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772275" y="4381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L10" sqref="L10:L14"/>
    </sheetView>
  </sheetViews>
  <sheetFormatPr defaultColWidth="9.140625" defaultRowHeight="15"/>
  <cols>
    <col min="1" max="1" width="6.00390625" style="0" customWidth="1"/>
    <col min="2" max="2" width="13.421875" style="0" customWidth="1"/>
    <col min="3" max="3" width="20.57421875" style="0" customWidth="1"/>
    <col min="5" max="5" width="12.7109375" style="0" customWidth="1"/>
    <col min="7" max="7" width="7.00390625" style="0" customWidth="1"/>
    <col min="8" max="8" width="10.00390625" style="0" customWidth="1"/>
    <col min="9" max="9" width="7.00390625" style="0" customWidth="1"/>
    <col min="10" max="10" width="10.28125" style="0" customWidth="1"/>
    <col min="11" max="11" width="11.00390625" style="0" customWidth="1"/>
    <col min="12" max="13" width="13.28125" style="0" customWidth="1"/>
  </cols>
  <sheetData>
    <row r="1" spans="1:14" ht="16.5">
      <c r="A1" s="188" t="s">
        <v>7</v>
      </c>
      <c r="B1" s="188"/>
      <c r="C1" s="188"/>
      <c r="D1" s="188"/>
      <c r="F1" s="189" t="s">
        <v>0</v>
      </c>
      <c r="G1" s="189"/>
      <c r="H1" s="189"/>
      <c r="I1" s="189"/>
      <c r="J1" s="189"/>
      <c r="K1" s="189"/>
      <c r="L1" s="189"/>
      <c r="M1" s="189"/>
      <c r="N1" s="189"/>
    </row>
    <row r="2" spans="1:14" ht="16.5">
      <c r="A2" s="189" t="s">
        <v>8</v>
      </c>
      <c r="B2" s="189"/>
      <c r="C2" s="189"/>
      <c r="D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</row>
    <row r="3" spans="1:13" ht="15.75">
      <c r="A3" s="2"/>
      <c r="B3" s="2"/>
      <c r="C3" s="2"/>
      <c r="D3" s="3"/>
      <c r="E3" s="3"/>
      <c r="F3" s="3"/>
      <c r="G3" s="3"/>
      <c r="H3" s="1"/>
      <c r="I3" s="1"/>
      <c r="M3" s="111" t="s">
        <v>110</v>
      </c>
    </row>
    <row r="4" spans="1:14" ht="18.75" customHeight="1">
      <c r="A4" s="190" t="s">
        <v>82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8.75" customHeight="1">
      <c r="A5" s="190" t="s">
        <v>38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8.75" customHeight="1">
      <c r="A6" s="200" t="s">
        <v>81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3" ht="15.7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6"/>
    </row>
    <row r="8" spans="1:14" ht="16.5">
      <c r="A8" s="191" t="s">
        <v>33</v>
      </c>
      <c r="B8" s="192" t="s">
        <v>2</v>
      </c>
      <c r="C8" s="194" t="s">
        <v>10</v>
      </c>
      <c r="D8" s="192"/>
      <c r="E8" s="196" t="s">
        <v>3</v>
      </c>
      <c r="F8" s="194" t="s">
        <v>4</v>
      </c>
      <c r="G8" s="198" t="s">
        <v>28</v>
      </c>
      <c r="H8" s="199"/>
      <c r="I8" s="202" t="s">
        <v>29</v>
      </c>
      <c r="J8" s="203"/>
      <c r="K8" s="204" t="s">
        <v>30</v>
      </c>
      <c r="L8" s="206" t="s">
        <v>32</v>
      </c>
      <c r="M8" s="186" t="s">
        <v>37</v>
      </c>
      <c r="N8" s="207" t="s">
        <v>6</v>
      </c>
    </row>
    <row r="9" spans="1:14" ht="16.5">
      <c r="A9" s="191"/>
      <c r="B9" s="193"/>
      <c r="C9" s="195"/>
      <c r="D9" s="193"/>
      <c r="E9" s="197"/>
      <c r="F9" s="197"/>
      <c r="G9" s="11" t="s">
        <v>31</v>
      </c>
      <c r="H9" s="11" t="s">
        <v>5</v>
      </c>
      <c r="I9" s="11" t="s">
        <v>31</v>
      </c>
      <c r="J9" s="11" t="s">
        <v>5</v>
      </c>
      <c r="K9" s="205"/>
      <c r="L9" s="206"/>
      <c r="M9" s="187"/>
      <c r="N9" s="208"/>
    </row>
    <row r="10" spans="1:14" ht="24" customHeight="1">
      <c r="A10" s="7">
        <v>1</v>
      </c>
      <c r="B10" s="7">
        <v>2110060025</v>
      </c>
      <c r="C10" s="61" t="s">
        <v>78</v>
      </c>
      <c r="D10" s="62" t="s">
        <v>19</v>
      </c>
      <c r="E10" s="67">
        <v>37395</v>
      </c>
      <c r="F10" s="7" t="s">
        <v>74</v>
      </c>
      <c r="G10" s="58">
        <v>3.5</v>
      </c>
      <c r="H10" s="10" t="s">
        <v>43</v>
      </c>
      <c r="I10" s="22">
        <v>95</v>
      </c>
      <c r="J10" s="6" t="s">
        <v>51</v>
      </c>
      <c r="K10" s="6" t="s">
        <v>43</v>
      </c>
      <c r="L10" s="6" t="s">
        <v>80</v>
      </c>
      <c r="M10" s="65">
        <v>2900000</v>
      </c>
      <c r="N10" s="24"/>
    </row>
    <row r="11" spans="1:14" ht="24" customHeight="1">
      <c r="A11" s="7">
        <v>2</v>
      </c>
      <c r="B11" s="7">
        <v>2110060031</v>
      </c>
      <c r="C11" s="61" t="s">
        <v>25</v>
      </c>
      <c r="D11" s="62" t="s">
        <v>79</v>
      </c>
      <c r="E11" s="67">
        <v>37778</v>
      </c>
      <c r="F11" s="7" t="s">
        <v>74</v>
      </c>
      <c r="G11" s="58">
        <v>3.42</v>
      </c>
      <c r="H11" s="10" t="s">
        <v>43</v>
      </c>
      <c r="I11" s="22">
        <v>98</v>
      </c>
      <c r="J11" s="6" t="s">
        <v>51</v>
      </c>
      <c r="K11" s="6" t="s">
        <v>43</v>
      </c>
      <c r="L11" s="6" t="s">
        <v>80</v>
      </c>
      <c r="M11" s="65">
        <v>2900000</v>
      </c>
      <c r="N11" s="24"/>
    </row>
    <row r="12" spans="1:14" ht="24" customHeight="1">
      <c r="A12" s="7">
        <v>3</v>
      </c>
      <c r="B12" s="10">
        <v>2110060021</v>
      </c>
      <c r="C12" s="14" t="s">
        <v>24</v>
      </c>
      <c r="D12" s="63" t="s">
        <v>77</v>
      </c>
      <c r="E12" s="67">
        <v>37902</v>
      </c>
      <c r="F12" s="10" t="s">
        <v>74</v>
      </c>
      <c r="G12" s="10">
        <v>3.38</v>
      </c>
      <c r="H12" s="10" t="s">
        <v>43</v>
      </c>
      <c r="I12" s="32">
        <v>93</v>
      </c>
      <c r="J12" s="6" t="s">
        <v>51</v>
      </c>
      <c r="K12" s="6" t="s">
        <v>43</v>
      </c>
      <c r="L12" s="6" t="s">
        <v>80</v>
      </c>
      <c r="M12" s="65">
        <v>2900000</v>
      </c>
      <c r="N12" s="8"/>
    </row>
    <row r="13" spans="1:14" ht="24" customHeight="1">
      <c r="A13" s="7">
        <v>4</v>
      </c>
      <c r="B13" s="7">
        <v>2110060004</v>
      </c>
      <c r="C13" s="61" t="s">
        <v>75</v>
      </c>
      <c r="D13" s="62" t="s">
        <v>76</v>
      </c>
      <c r="E13" s="67">
        <v>37772</v>
      </c>
      <c r="F13" s="7" t="s">
        <v>74</v>
      </c>
      <c r="G13" s="58">
        <v>3.38</v>
      </c>
      <c r="H13" s="10" t="s">
        <v>43</v>
      </c>
      <c r="I13" s="22">
        <v>88</v>
      </c>
      <c r="J13" s="6" t="s">
        <v>101</v>
      </c>
      <c r="K13" s="6" t="s">
        <v>43</v>
      </c>
      <c r="L13" s="6" t="s">
        <v>80</v>
      </c>
      <c r="M13" s="65">
        <v>2900000</v>
      </c>
      <c r="N13" s="8"/>
    </row>
    <row r="14" spans="1:14" ht="24" customHeight="1">
      <c r="A14" s="7">
        <v>5</v>
      </c>
      <c r="B14" s="7" t="s">
        <v>98</v>
      </c>
      <c r="C14" s="61" t="s">
        <v>99</v>
      </c>
      <c r="D14" s="62" t="s">
        <v>22</v>
      </c>
      <c r="E14" s="52">
        <v>36024</v>
      </c>
      <c r="F14" s="7" t="s">
        <v>11</v>
      </c>
      <c r="G14" s="58">
        <v>3.37</v>
      </c>
      <c r="H14" s="10" t="s">
        <v>43</v>
      </c>
      <c r="I14" s="22">
        <v>90</v>
      </c>
      <c r="J14" s="6" t="s">
        <v>51</v>
      </c>
      <c r="K14" s="6" t="s">
        <v>43</v>
      </c>
      <c r="L14" s="6" t="s">
        <v>100</v>
      </c>
      <c r="M14" s="65">
        <v>2900000</v>
      </c>
      <c r="N14" s="8"/>
    </row>
    <row r="15" spans="1:14" ht="24" customHeight="1">
      <c r="A15" s="191" t="s">
        <v>102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27"/>
      <c r="M15" s="27">
        <f>SUM(M10:M14)</f>
        <v>14500000</v>
      </c>
      <c r="N15" s="25"/>
    </row>
    <row r="16" spans="1:13" ht="15.75">
      <c r="A16" s="209" t="s">
        <v>103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9"/>
    </row>
    <row r="17" spans="1:14" ht="15.75">
      <c r="A17" s="210"/>
      <c r="B17" s="210"/>
      <c r="C17" s="210"/>
      <c r="D17" s="210"/>
      <c r="E17" s="210"/>
      <c r="F17" s="28"/>
      <c r="G17" s="28"/>
      <c r="H17" s="28"/>
      <c r="I17" s="28"/>
      <c r="J17" s="28"/>
      <c r="K17" s="185" t="s">
        <v>59</v>
      </c>
      <c r="L17" s="185"/>
      <c r="M17" s="185"/>
      <c r="N17" s="185"/>
    </row>
    <row r="18" spans="1:14" ht="15.75">
      <c r="A18" s="201" t="s">
        <v>108</v>
      </c>
      <c r="B18" s="201"/>
      <c r="C18" s="201"/>
      <c r="D18" s="109" t="s">
        <v>34</v>
      </c>
      <c r="F18" s="109"/>
      <c r="G18" s="109" t="s">
        <v>35</v>
      </c>
      <c r="H18" s="109"/>
      <c r="I18" s="109"/>
      <c r="J18" s="28"/>
      <c r="L18" s="109" t="s">
        <v>36</v>
      </c>
      <c r="M18" s="109"/>
      <c r="N18" s="109"/>
    </row>
  </sheetData>
  <sheetProtection/>
  <mergeCells count="24">
    <mergeCell ref="A18:C18"/>
    <mergeCell ref="I8:J8"/>
    <mergeCell ref="K8:K9"/>
    <mergeCell ref="L8:L9"/>
    <mergeCell ref="N8:N9"/>
    <mergeCell ref="A15:K15"/>
    <mergeCell ref="A16:L16"/>
    <mergeCell ref="A17:E17"/>
    <mergeCell ref="C8:D9"/>
    <mergeCell ref="E8:E9"/>
    <mergeCell ref="F8:F9"/>
    <mergeCell ref="G8:H8"/>
    <mergeCell ref="A6:N6"/>
    <mergeCell ref="A7:L7"/>
    <mergeCell ref="K17:N17"/>
    <mergeCell ref="M8:M9"/>
    <mergeCell ref="A1:D1"/>
    <mergeCell ref="F1:N1"/>
    <mergeCell ref="A2:D2"/>
    <mergeCell ref="F2:N2"/>
    <mergeCell ref="A4:N4"/>
    <mergeCell ref="A5:N5"/>
    <mergeCell ref="A8:A9"/>
    <mergeCell ref="B8:B9"/>
  </mergeCells>
  <printOptions horizontalCentered="1"/>
  <pageMargins left="0.25" right="0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7">
      <selection activeCell="K10" sqref="K10:K19"/>
    </sheetView>
  </sheetViews>
  <sheetFormatPr defaultColWidth="9.140625" defaultRowHeight="15"/>
  <cols>
    <col min="1" max="1" width="6.140625" style="0" customWidth="1"/>
    <col min="2" max="2" width="15.140625" style="0" customWidth="1"/>
    <col min="3" max="3" width="19.140625" style="0" customWidth="1"/>
    <col min="4" max="4" width="10.421875" style="0" customWidth="1"/>
    <col min="5" max="5" width="12.140625" style="0" customWidth="1"/>
    <col min="6" max="6" width="7.57421875" style="0" customWidth="1"/>
    <col min="7" max="7" width="7.8515625" style="0" customWidth="1"/>
    <col min="8" max="8" width="10.421875" style="0" customWidth="1"/>
    <col min="9" max="9" width="6.8515625" style="0" customWidth="1"/>
    <col min="10" max="10" width="10.28125" style="0" customWidth="1"/>
    <col min="11" max="11" width="11.140625" style="0" customWidth="1"/>
    <col min="12" max="12" width="17.57421875" style="0" customWidth="1"/>
    <col min="13" max="13" width="15.7109375" style="0" customWidth="1"/>
  </cols>
  <sheetData>
    <row r="1" spans="1:14" ht="16.5">
      <c r="A1" s="188" t="s">
        <v>7</v>
      </c>
      <c r="B1" s="188"/>
      <c r="C1" s="188"/>
      <c r="D1" s="188"/>
      <c r="F1" s="189" t="s">
        <v>0</v>
      </c>
      <c r="G1" s="189"/>
      <c r="H1" s="189"/>
      <c r="I1" s="189"/>
      <c r="J1" s="189"/>
      <c r="K1" s="189"/>
      <c r="L1" s="189"/>
      <c r="M1" s="189"/>
      <c r="N1" s="189"/>
    </row>
    <row r="2" spans="1:14" ht="16.5">
      <c r="A2" s="189" t="s">
        <v>8</v>
      </c>
      <c r="B2" s="189"/>
      <c r="C2" s="189"/>
      <c r="D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</row>
    <row r="3" spans="1:13" ht="15.75">
      <c r="A3" s="2"/>
      <c r="B3" s="2"/>
      <c r="C3" s="2"/>
      <c r="D3" s="3"/>
      <c r="E3" s="3"/>
      <c r="F3" s="3"/>
      <c r="G3" s="3"/>
      <c r="H3" s="1"/>
      <c r="I3" s="1"/>
      <c r="M3" s="111" t="s">
        <v>110</v>
      </c>
    </row>
    <row r="4" spans="1:14" ht="15.75">
      <c r="A4" s="190" t="s">
        <v>83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5.75">
      <c r="A5" s="190" t="s">
        <v>39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5.75">
      <c r="A6" s="200" t="s">
        <v>60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3" ht="15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6"/>
    </row>
    <row r="8" spans="1:14" ht="16.5">
      <c r="A8" s="191" t="s">
        <v>33</v>
      </c>
      <c r="B8" s="192" t="s">
        <v>2</v>
      </c>
      <c r="C8" s="194" t="s">
        <v>10</v>
      </c>
      <c r="D8" s="192"/>
      <c r="E8" s="196" t="s">
        <v>3</v>
      </c>
      <c r="F8" s="194" t="s">
        <v>4</v>
      </c>
      <c r="G8" s="198" t="s">
        <v>28</v>
      </c>
      <c r="H8" s="199"/>
      <c r="I8" s="202" t="s">
        <v>29</v>
      </c>
      <c r="J8" s="203"/>
      <c r="K8" s="204" t="s">
        <v>30</v>
      </c>
      <c r="L8" s="206" t="s">
        <v>32</v>
      </c>
      <c r="M8" s="186" t="s">
        <v>37</v>
      </c>
      <c r="N8" s="207" t="s">
        <v>6</v>
      </c>
    </row>
    <row r="9" spans="1:14" ht="16.5">
      <c r="A9" s="191"/>
      <c r="B9" s="193"/>
      <c r="C9" s="195"/>
      <c r="D9" s="193"/>
      <c r="E9" s="197"/>
      <c r="F9" s="197"/>
      <c r="G9" s="11" t="s">
        <v>31</v>
      </c>
      <c r="H9" s="11" t="s">
        <v>5</v>
      </c>
      <c r="I9" s="11" t="s">
        <v>31</v>
      </c>
      <c r="J9" s="11" t="s">
        <v>5</v>
      </c>
      <c r="K9" s="205"/>
      <c r="L9" s="206"/>
      <c r="M9" s="187"/>
      <c r="N9" s="208"/>
    </row>
    <row r="10" spans="1:14" ht="24" customHeight="1">
      <c r="A10" s="30">
        <v>1</v>
      </c>
      <c r="B10" s="81" t="s">
        <v>96</v>
      </c>
      <c r="C10" s="75" t="s">
        <v>13</v>
      </c>
      <c r="D10" s="76" t="s">
        <v>44</v>
      </c>
      <c r="E10" s="77">
        <v>32153</v>
      </c>
      <c r="F10" s="78" t="s">
        <v>11</v>
      </c>
      <c r="G10" s="17">
        <v>4</v>
      </c>
      <c r="H10" s="5" t="str">
        <f>IF(G10&gt;=3.6,"Xuất sắc",IF(G10&gt;=3.2,"Giỏi",IF(G10&gt;=2.5,"Khá",IF(G10&gt;=2,"Trung bình","Yếu"))))</f>
        <v>Xuất sắc</v>
      </c>
      <c r="I10" s="10">
        <v>95</v>
      </c>
      <c r="J10" s="6" t="str">
        <f aca="true" t="shared" si="0" ref="J10:J19">IF(I10&gt;=90,"Xuất sắc",IF(I10&gt;=80,"Tốt",IF(I10&gt;=70,"Khá",IF(I10&gt;=50,"Trung bình","Yếu"))))</f>
        <v>Xuất sắc</v>
      </c>
      <c r="K10" s="10" t="s">
        <v>51</v>
      </c>
      <c r="L10" s="34" t="s">
        <v>97</v>
      </c>
      <c r="M10" s="59">
        <v>5050000</v>
      </c>
      <c r="N10" s="24"/>
    </row>
    <row r="11" spans="1:14" ht="24" customHeight="1">
      <c r="A11" s="30">
        <v>2</v>
      </c>
      <c r="B11" s="15" t="s">
        <v>88</v>
      </c>
      <c r="C11" s="79" t="s">
        <v>89</v>
      </c>
      <c r="D11" s="76" t="s">
        <v>20</v>
      </c>
      <c r="E11" s="50">
        <v>34631</v>
      </c>
      <c r="F11" s="80" t="s">
        <v>11</v>
      </c>
      <c r="G11" s="17">
        <v>4</v>
      </c>
      <c r="H11" s="5" t="str">
        <f>IF(G11&gt;=3.6,"Xuất sắc",IF(G11&gt;=3.2,"Giỏi",IF(G11&gt;=2.5,"Khá",IF(G11&gt;=2,"Trung bình","Yếu"))))</f>
        <v>Xuất sắc</v>
      </c>
      <c r="I11" s="10">
        <v>94</v>
      </c>
      <c r="J11" s="6" t="str">
        <f t="shared" si="0"/>
        <v>Xuất sắc</v>
      </c>
      <c r="K11" s="10" t="s">
        <v>51</v>
      </c>
      <c r="L11" s="34" t="s">
        <v>97</v>
      </c>
      <c r="M11" s="59">
        <v>5050000</v>
      </c>
      <c r="N11" s="24"/>
    </row>
    <row r="12" spans="1:14" ht="24" customHeight="1">
      <c r="A12" s="30">
        <v>3</v>
      </c>
      <c r="B12" s="15" t="s">
        <v>92</v>
      </c>
      <c r="C12" s="79" t="s">
        <v>93</v>
      </c>
      <c r="D12" s="76" t="s">
        <v>12</v>
      </c>
      <c r="E12" s="50">
        <v>31208</v>
      </c>
      <c r="F12" s="80" t="s">
        <v>40</v>
      </c>
      <c r="G12" s="17">
        <v>4</v>
      </c>
      <c r="H12" s="5" t="str">
        <f>IF(G12&gt;=3.6,"Xuất sắc",IF(G12&gt;=3.2,"Giỏi",IF(G12&gt;=2.5,"Khá",IF(G12&gt;=2,"Trung bình","Yếu"))))</f>
        <v>Xuất sắc</v>
      </c>
      <c r="I12" s="10">
        <v>90</v>
      </c>
      <c r="J12" s="6" t="str">
        <f t="shared" si="0"/>
        <v>Xuất sắc</v>
      </c>
      <c r="K12" s="10" t="s">
        <v>51</v>
      </c>
      <c r="L12" s="34" t="s">
        <v>97</v>
      </c>
      <c r="M12" s="59">
        <v>5050000</v>
      </c>
      <c r="N12" s="8"/>
    </row>
    <row r="13" spans="1:14" s="70" customFormat="1" ht="24" customHeight="1">
      <c r="A13" s="30">
        <v>4</v>
      </c>
      <c r="B13" s="15" t="s">
        <v>90</v>
      </c>
      <c r="C13" s="79" t="s">
        <v>91</v>
      </c>
      <c r="D13" s="76" t="s">
        <v>41</v>
      </c>
      <c r="E13" s="50">
        <v>32509</v>
      </c>
      <c r="F13" s="80" t="s">
        <v>40</v>
      </c>
      <c r="G13" s="17">
        <v>3.82</v>
      </c>
      <c r="H13" s="5" t="str">
        <f>IF(G13&gt;=3.6,"Xuất sắc",IF(G13&gt;=3.2,"Giỏi",IF(G13&gt;=2.5,"Khá",IF(G13&gt;=2,"Trung bình","Yếu"))))</f>
        <v>Xuất sắc</v>
      </c>
      <c r="I13" s="10">
        <v>91</v>
      </c>
      <c r="J13" s="6" t="str">
        <f t="shared" si="0"/>
        <v>Xuất sắc</v>
      </c>
      <c r="K13" s="10" t="s">
        <v>51</v>
      </c>
      <c r="L13" s="34" t="s">
        <v>97</v>
      </c>
      <c r="M13" s="59">
        <v>5050000</v>
      </c>
      <c r="N13" s="8"/>
    </row>
    <row r="14" spans="1:14" s="70" customFormat="1" ht="24" customHeight="1">
      <c r="A14" s="30">
        <v>5</v>
      </c>
      <c r="B14" s="43">
        <v>2210110021</v>
      </c>
      <c r="C14" s="82" t="s">
        <v>57</v>
      </c>
      <c r="D14" s="49" t="s">
        <v>18</v>
      </c>
      <c r="E14" s="83">
        <v>38134</v>
      </c>
      <c r="F14" s="85" t="s">
        <v>11</v>
      </c>
      <c r="G14" s="48">
        <v>3.76</v>
      </c>
      <c r="H14" s="10" t="str">
        <f>IF(G14&gt;=3.6,"Xuất sắc",IF(AND(G14&gt;=3.2,G14&lt;3.6),"Giỏi",IF(AND(G14&gt;=2.5,G14&lt;3.2),"Khá",IF(AND(G14&gt;=2,G14&lt;2.5),"Trung bình","Yếu"))))</f>
        <v>Xuất sắc</v>
      </c>
      <c r="I14" s="42">
        <v>96</v>
      </c>
      <c r="J14" s="6" t="str">
        <f t="shared" si="0"/>
        <v>Xuất sắc</v>
      </c>
      <c r="K14" s="32" t="s">
        <v>51</v>
      </c>
      <c r="L14" s="34" t="s">
        <v>54</v>
      </c>
      <c r="M14" s="59">
        <v>5050000</v>
      </c>
      <c r="N14" s="24"/>
    </row>
    <row r="15" spans="1:15" s="70" customFormat="1" ht="24" customHeight="1">
      <c r="A15" s="30">
        <v>6</v>
      </c>
      <c r="B15" s="21">
        <v>2210110018</v>
      </c>
      <c r="C15" s="99" t="s">
        <v>56</v>
      </c>
      <c r="D15" s="100" t="s">
        <v>23</v>
      </c>
      <c r="E15" s="46">
        <v>37973</v>
      </c>
      <c r="F15" s="101" t="s">
        <v>11</v>
      </c>
      <c r="G15" s="47">
        <v>3.76</v>
      </c>
      <c r="H15" s="5" t="str">
        <f>IF(G15&gt;=3.6,"Xuất sắc",IF(G15&gt;=3.2,"Giỏi",IF(G15&gt;=2.5,"Khá",IF(G15&gt;=2,"Trung bình","Yếu"))))</f>
        <v>Xuất sắc</v>
      </c>
      <c r="I15" s="7">
        <v>91</v>
      </c>
      <c r="J15" s="6" t="str">
        <f t="shared" si="0"/>
        <v>Xuất sắc</v>
      </c>
      <c r="K15" s="10" t="s">
        <v>51</v>
      </c>
      <c r="L15" s="34" t="s">
        <v>54</v>
      </c>
      <c r="M15" s="59">
        <v>5050000</v>
      </c>
      <c r="N15" s="25"/>
      <c r="O15" s="9"/>
    </row>
    <row r="16" spans="1:15" s="70" customFormat="1" ht="24" customHeight="1">
      <c r="A16" s="30">
        <v>7</v>
      </c>
      <c r="B16" s="15" t="s">
        <v>94</v>
      </c>
      <c r="C16" s="79" t="s">
        <v>95</v>
      </c>
      <c r="D16" s="76" t="s">
        <v>17</v>
      </c>
      <c r="E16" s="50">
        <v>33138</v>
      </c>
      <c r="F16" s="80" t="s">
        <v>11</v>
      </c>
      <c r="G16" s="17">
        <v>3.76</v>
      </c>
      <c r="H16" s="5" t="str">
        <f>IF(G16&gt;=3.6,"Xuất sắc",IF(G16&gt;=3.2,"Giỏi",IF(G16&gt;=2.5,"Khá",IF(G16&gt;=2,"Trung bình","Yếu"))))</f>
        <v>Xuất sắc</v>
      </c>
      <c r="I16" s="10">
        <v>90</v>
      </c>
      <c r="J16" s="6" t="str">
        <f t="shared" si="0"/>
        <v>Xuất sắc</v>
      </c>
      <c r="K16" s="10" t="s">
        <v>51</v>
      </c>
      <c r="L16" s="34" t="s">
        <v>97</v>
      </c>
      <c r="M16" s="59">
        <v>5050000</v>
      </c>
      <c r="N16" s="25"/>
      <c r="O16" s="9"/>
    </row>
    <row r="17" spans="1:15" s="70" customFormat="1" ht="24" customHeight="1">
      <c r="A17" s="30">
        <v>8</v>
      </c>
      <c r="B17" s="102">
        <v>2210110025</v>
      </c>
      <c r="C17" s="103" t="s">
        <v>58</v>
      </c>
      <c r="D17" s="104" t="s">
        <v>15</v>
      </c>
      <c r="E17" s="84">
        <v>37316</v>
      </c>
      <c r="F17" s="105" t="s">
        <v>11</v>
      </c>
      <c r="G17" s="40">
        <v>3.76</v>
      </c>
      <c r="H17" s="5" t="str">
        <f>IF(G17&gt;=3.6,"Xuất sắc",IF(G17&gt;=3.2,"Giỏi",IF(G17&gt;=2.5,"Khá",IF(G17&gt;=2,"Trung bình","Yếu"))))</f>
        <v>Xuất sắc</v>
      </c>
      <c r="I17" s="5">
        <v>77</v>
      </c>
      <c r="J17" s="6" t="str">
        <f t="shared" si="0"/>
        <v>Khá</v>
      </c>
      <c r="K17" s="10" t="s">
        <v>9</v>
      </c>
      <c r="L17" s="34" t="s">
        <v>54</v>
      </c>
      <c r="M17" s="59">
        <v>4800000</v>
      </c>
      <c r="N17" s="25"/>
      <c r="O17" s="9"/>
    </row>
    <row r="18" spans="1:15" s="70" customFormat="1" ht="24" customHeight="1">
      <c r="A18" s="30">
        <v>9</v>
      </c>
      <c r="B18" s="12">
        <v>2010110067</v>
      </c>
      <c r="C18" s="44" t="s">
        <v>50</v>
      </c>
      <c r="D18" s="45" t="s">
        <v>21</v>
      </c>
      <c r="E18" s="37">
        <v>34561</v>
      </c>
      <c r="F18" s="12" t="s">
        <v>11</v>
      </c>
      <c r="G18" s="17">
        <v>3.73</v>
      </c>
      <c r="H18" s="5" t="str">
        <f>IF(G18&gt;=3.6,"Xuất sắc",IF(G18&gt;=3.2,"Giỏi",IF(G18&gt;=2.5,"Khá",IF(G18&gt;=2,"Trung bình","Yếu"))))</f>
        <v>Xuất sắc</v>
      </c>
      <c r="I18" s="10">
        <v>92</v>
      </c>
      <c r="J18" s="6" t="str">
        <f t="shared" si="0"/>
        <v>Xuất sắc</v>
      </c>
      <c r="K18" s="10" t="s">
        <v>51</v>
      </c>
      <c r="L18" s="34" t="s">
        <v>87</v>
      </c>
      <c r="M18" s="59">
        <v>5050000</v>
      </c>
      <c r="N18" s="25"/>
      <c r="O18" s="9"/>
    </row>
    <row r="19" spans="1:15" s="70" customFormat="1" ht="24" customHeight="1">
      <c r="A19" s="30">
        <v>10</v>
      </c>
      <c r="B19" s="20">
        <v>2210110010</v>
      </c>
      <c r="C19" s="18" t="s">
        <v>14</v>
      </c>
      <c r="D19" s="19" t="s">
        <v>55</v>
      </c>
      <c r="E19" s="39">
        <v>38263</v>
      </c>
      <c r="F19" s="4" t="s">
        <v>11</v>
      </c>
      <c r="G19" s="86">
        <v>3.65</v>
      </c>
      <c r="H19" s="5" t="str">
        <f>IF(G19&gt;=3.6,"Xuất sắc",IF(G19&gt;=3.2,"Giỏi",IF(G19&gt;=2.5,"Khá",IF(G19&gt;=2,"Trung bình","Yếu"))))</f>
        <v>Xuất sắc</v>
      </c>
      <c r="I19" s="5">
        <v>75</v>
      </c>
      <c r="J19" s="6" t="str">
        <f t="shared" si="0"/>
        <v>Khá</v>
      </c>
      <c r="K19" s="10" t="s">
        <v>9</v>
      </c>
      <c r="L19" s="34" t="s">
        <v>54</v>
      </c>
      <c r="M19" s="59">
        <v>4800000</v>
      </c>
      <c r="N19" s="25"/>
      <c r="O19" s="9"/>
    </row>
    <row r="20" spans="1:14" ht="15.75">
      <c r="A20" s="191" t="s">
        <v>106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27"/>
      <c r="M20" s="60">
        <f>SUM(M10:M19)</f>
        <v>50000000</v>
      </c>
      <c r="N20" s="25"/>
    </row>
    <row r="21" spans="1:13" ht="15.75">
      <c r="A21" s="209" t="s">
        <v>107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9"/>
    </row>
    <row r="22" spans="1:14" ht="15.75">
      <c r="A22" s="210"/>
      <c r="B22" s="210"/>
      <c r="C22" s="210"/>
      <c r="D22" s="210"/>
      <c r="E22" s="210"/>
      <c r="F22" s="28"/>
      <c r="G22" s="28"/>
      <c r="H22" s="28"/>
      <c r="I22" s="28"/>
      <c r="J22" s="28"/>
      <c r="K22" s="185" t="s">
        <v>59</v>
      </c>
      <c r="L22" s="185"/>
      <c r="M22" s="185"/>
      <c r="N22" s="185"/>
    </row>
    <row r="23" spans="1:14" ht="15.75">
      <c r="A23" s="201" t="s">
        <v>108</v>
      </c>
      <c r="B23" s="201"/>
      <c r="C23" s="201"/>
      <c r="D23" s="109" t="s">
        <v>34</v>
      </c>
      <c r="E23" s="70"/>
      <c r="F23" s="109"/>
      <c r="G23" s="109" t="s">
        <v>35</v>
      </c>
      <c r="H23" s="109"/>
      <c r="I23" s="109"/>
      <c r="J23" s="28"/>
      <c r="K23" s="70"/>
      <c r="L23" s="109" t="s">
        <v>36</v>
      </c>
      <c r="M23" s="109"/>
      <c r="N23" s="109"/>
    </row>
    <row r="24" spans="1:14" ht="1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</sheetData>
  <sheetProtection/>
  <mergeCells count="24">
    <mergeCell ref="A5:N5"/>
    <mergeCell ref="A1:D1"/>
    <mergeCell ref="F1:N1"/>
    <mergeCell ref="A2:D2"/>
    <mergeCell ref="F2:N2"/>
    <mergeCell ref="A4:N4"/>
    <mergeCell ref="A6:N6"/>
    <mergeCell ref="A7:L7"/>
    <mergeCell ref="A8:A9"/>
    <mergeCell ref="B8:B9"/>
    <mergeCell ref="C8:D9"/>
    <mergeCell ref="E8:E9"/>
    <mergeCell ref="F8:F9"/>
    <mergeCell ref="G8:H8"/>
    <mergeCell ref="I8:J8"/>
    <mergeCell ref="K8:K9"/>
    <mergeCell ref="A23:C23"/>
    <mergeCell ref="M8:M9"/>
    <mergeCell ref="L8:L9"/>
    <mergeCell ref="N8:N9"/>
    <mergeCell ref="A20:K20"/>
    <mergeCell ref="A21:L21"/>
    <mergeCell ref="A22:E22"/>
    <mergeCell ref="K22:N22"/>
  </mergeCells>
  <printOptions horizontalCentered="1"/>
  <pageMargins left="0.2" right="0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6.8515625" style="0" customWidth="1"/>
    <col min="2" max="2" width="15.28125" style="0" customWidth="1"/>
    <col min="3" max="3" width="19.00390625" style="0" customWidth="1"/>
    <col min="5" max="5" width="14.28125" style="0" customWidth="1"/>
    <col min="7" max="7" width="7.57421875" style="0" customWidth="1"/>
    <col min="8" max="8" width="10.57421875" style="0" customWidth="1"/>
    <col min="9" max="9" width="7.28125" style="0" customWidth="1"/>
    <col min="10" max="10" width="11.140625" style="0" customWidth="1"/>
    <col min="11" max="11" width="11.8515625" style="0" customWidth="1"/>
    <col min="12" max="12" width="14.140625" style="0" customWidth="1"/>
    <col min="13" max="13" width="13.7109375" style="0" customWidth="1"/>
  </cols>
  <sheetData>
    <row r="1" spans="1:14" ht="16.5">
      <c r="A1" s="188" t="s">
        <v>7</v>
      </c>
      <c r="B1" s="188"/>
      <c r="C1" s="188"/>
      <c r="D1" s="188"/>
      <c r="F1" s="189" t="s">
        <v>0</v>
      </c>
      <c r="G1" s="189"/>
      <c r="H1" s="189"/>
      <c r="I1" s="189"/>
      <c r="J1" s="189"/>
      <c r="K1" s="189"/>
      <c r="L1" s="189"/>
      <c r="M1" s="189"/>
      <c r="N1" s="189"/>
    </row>
    <row r="2" spans="1:14" ht="16.5">
      <c r="A2" s="189" t="s">
        <v>8</v>
      </c>
      <c r="B2" s="189"/>
      <c r="C2" s="189"/>
      <c r="D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</row>
    <row r="3" spans="1:13" ht="15.75">
      <c r="A3" s="2"/>
      <c r="B3" s="2"/>
      <c r="C3" s="2"/>
      <c r="D3" s="3"/>
      <c r="E3" s="3"/>
      <c r="F3" s="3"/>
      <c r="G3" s="3"/>
      <c r="H3" s="1"/>
      <c r="I3" s="1"/>
      <c r="M3" s="111" t="s">
        <v>110</v>
      </c>
    </row>
    <row r="4" spans="1:14" ht="15.75">
      <c r="A4" s="190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5.75">
      <c r="A5" s="190" t="s">
        <v>84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5.75">
      <c r="A6" s="190" t="s">
        <v>45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5.75">
      <c r="A7" s="200" t="s">
        <v>60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3" ht="15.7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6"/>
    </row>
    <row r="9" spans="1:14" ht="16.5">
      <c r="A9" s="191" t="s">
        <v>33</v>
      </c>
      <c r="B9" s="192" t="s">
        <v>2</v>
      </c>
      <c r="C9" s="194" t="s">
        <v>10</v>
      </c>
      <c r="D9" s="192"/>
      <c r="E9" s="196" t="s">
        <v>3</v>
      </c>
      <c r="F9" s="194" t="s">
        <v>4</v>
      </c>
      <c r="G9" s="198" t="s">
        <v>28</v>
      </c>
      <c r="H9" s="199"/>
      <c r="I9" s="202" t="s">
        <v>29</v>
      </c>
      <c r="J9" s="203"/>
      <c r="K9" s="204" t="s">
        <v>30</v>
      </c>
      <c r="L9" s="206" t="s">
        <v>32</v>
      </c>
      <c r="M9" s="186" t="s">
        <v>37</v>
      </c>
      <c r="N9" s="207" t="s">
        <v>6</v>
      </c>
    </row>
    <row r="10" spans="1:14" ht="16.5">
      <c r="A10" s="191"/>
      <c r="B10" s="213"/>
      <c r="C10" s="214"/>
      <c r="D10" s="213"/>
      <c r="E10" s="215"/>
      <c r="F10" s="215"/>
      <c r="G10" s="35" t="s">
        <v>31</v>
      </c>
      <c r="H10" s="35" t="s">
        <v>5</v>
      </c>
      <c r="I10" s="35" t="s">
        <v>31</v>
      </c>
      <c r="J10" s="35" t="s">
        <v>5</v>
      </c>
      <c r="K10" s="216"/>
      <c r="L10" s="186"/>
      <c r="M10" s="211"/>
      <c r="N10" s="212"/>
    </row>
    <row r="11" spans="1:14" ht="16.5">
      <c r="A11" s="5">
        <v>1</v>
      </c>
      <c r="B11" s="47">
        <v>2210140004</v>
      </c>
      <c r="C11" s="87" t="s">
        <v>61</v>
      </c>
      <c r="D11" s="89" t="s">
        <v>62</v>
      </c>
      <c r="E11" s="90">
        <v>38332</v>
      </c>
      <c r="F11" s="21" t="s">
        <v>40</v>
      </c>
      <c r="G11" s="91">
        <v>3.75</v>
      </c>
      <c r="H11" s="5" t="str">
        <f>IF(G11&gt;=3.6,"Xuất sắc",IF(G11&gt;=3.2,"Giỏi",IF(G11&gt;=2.5,"Khá",IF(G11&gt;=2,"Trung bình","Yếu"))))</f>
        <v>Xuất sắc</v>
      </c>
      <c r="I11" s="55">
        <v>100</v>
      </c>
      <c r="J11" s="6" t="str">
        <f>IF(I11&gt;=90,"Xuất sắc",IF(I11&gt;=80,"Tốt",IF(I11&gt;=70,"Khá",IF(I11&gt;=50,"Trung bình","Yếu"))))</f>
        <v>Xuất sắc</v>
      </c>
      <c r="K11" s="32" t="s">
        <v>51</v>
      </c>
      <c r="L11" s="33" t="s">
        <v>63</v>
      </c>
      <c r="M11" s="59">
        <v>3000000</v>
      </c>
      <c r="N11" s="57"/>
    </row>
    <row r="12" spans="1:14" ht="16.5">
      <c r="A12" s="5">
        <v>2</v>
      </c>
      <c r="B12" s="47">
        <v>2210130001</v>
      </c>
      <c r="C12" s="88" t="s">
        <v>64</v>
      </c>
      <c r="D12" s="73" t="s">
        <v>65</v>
      </c>
      <c r="E12" s="51">
        <v>36326</v>
      </c>
      <c r="F12" s="21" t="s">
        <v>40</v>
      </c>
      <c r="G12" s="92">
        <v>3.62</v>
      </c>
      <c r="H12" s="5" t="str">
        <f>IF(G12&gt;=3.6,"Xuất sắc",IF(G12&gt;=3.2,"Giỏi",IF(G12&gt;=2.5,"Khá",IF(G12&gt;=2,"Trung bình","Yếu"))))</f>
        <v>Xuất sắc</v>
      </c>
      <c r="I12" s="55">
        <v>94</v>
      </c>
      <c r="J12" s="6" t="str">
        <f>IF(I12&gt;=90,"Xuất sắc",IF(I12&gt;=80,"Tốt",IF(I12&gt;=70,"Khá",IF(I12&gt;=50,"Trung bình","Yếu"))))</f>
        <v>Xuất sắc</v>
      </c>
      <c r="K12" s="32" t="s">
        <v>51</v>
      </c>
      <c r="L12" s="33" t="s">
        <v>85</v>
      </c>
      <c r="M12" s="59">
        <v>3000000</v>
      </c>
      <c r="N12" s="57"/>
    </row>
    <row r="13" spans="1:14" ht="15.75">
      <c r="A13" s="5">
        <v>3</v>
      </c>
      <c r="B13" s="95">
        <v>2210130008</v>
      </c>
      <c r="C13" s="96" t="s">
        <v>66</v>
      </c>
      <c r="D13" s="97" t="s">
        <v>67</v>
      </c>
      <c r="E13" s="98">
        <v>35983</v>
      </c>
      <c r="F13" s="16" t="s">
        <v>40</v>
      </c>
      <c r="G13" s="53">
        <v>3.52</v>
      </c>
      <c r="H13" s="5" t="str">
        <f>IF(G13&gt;=3.6,"Xuất sắc",IF(G13&gt;=3.2,"Giỏi",IF(G13&gt;=2.5,"Khá",IF(G13&gt;=2,"Trung bình","Yếu"))))</f>
        <v>Giỏi</v>
      </c>
      <c r="I13" s="13">
        <v>94</v>
      </c>
      <c r="J13" s="6" t="str">
        <f>IF(I13&gt;=90,"Xuất sắc",IF(I13&gt;=80,"Tốt",IF(I13&gt;=70,"Khá",IF(I13&gt;=50,"Trung bình","Yếu"))))</f>
        <v>Xuất sắc</v>
      </c>
      <c r="K13" s="32" t="s">
        <v>43</v>
      </c>
      <c r="L13" s="33" t="s">
        <v>85</v>
      </c>
      <c r="M13" s="59">
        <v>2900000</v>
      </c>
      <c r="N13" s="57"/>
    </row>
    <row r="14" spans="1:14" ht="15.75">
      <c r="A14" s="191" t="s">
        <v>109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27"/>
      <c r="M14" s="60">
        <f>SUM(M11:M13)</f>
        <v>8900000</v>
      </c>
      <c r="N14" s="25"/>
    </row>
    <row r="15" spans="1:13" ht="15.75">
      <c r="A15" s="209" t="s">
        <v>104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9"/>
    </row>
    <row r="16" spans="1:14" ht="15.75">
      <c r="A16" s="210"/>
      <c r="B16" s="210"/>
      <c r="C16" s="210"/>
      <c r="D16" s="210"/>
      <c r="E16" s="210"/>
      <c r="F16" s="28"/>
      <c r="G16" s="28"/>
      <c r="H16" s="28"/>
      <c r="I16" s="28"/>
      <c r="J16" s="28"/>
      <c r="K16" s="185" t="s">
        <v>59</v>
      </c>
      <c r="L16" s="185"/>
      <c r="M16" s="185"/>
      <c r="N16" s="185"/>
    </row>
    <row r="17" spans="1:13" ht="15.75">
      <c r="A17" s="201" t="s">
        <v>108</v>
      </c>
      <c r="B17" s="201"/>
      <c r="C17" s="201"/>
      <c r="D17" s="109" t="s">
        <v>34</v>
      </c>
      <c r="E17" s="70"/>
      <c r="F17" s="109"/>
      <c r="G17" s="109" t="s">
        <v>35</v>
      </c>
      <c r="H17" s="109"/>
      <c r="I17" s="109"/>
      <c r="J17" s="28"/>
      <c r="K17" s="70"/>
      <c r="L17" s="109" t="s">
        <v>36</v>
      </c>
      <c r="M17" s="109"/>
    </row>
  </sheetData>
  <sheetProtection/>
  <mergeCells count="25">
    <mergeCell ref="A6:N6"/>
    <mergeCell ref="A1:D1"/>
    <mergeCell ref="F1:N1"/>
    <mergeCell ref="A2:D2"/>
    <mergeCell ref="F2:N2"/>
    <mergeCell ref="A4:N4"/>
    <mergeCell ref="A5:N5"/>
    <mergeCell ref="A7:N7"/>
    <mergeCell ref="A8:L8"/>
    <mergeCell ref="A9:A10"/>
    <mergeCell ref="B9:B10"/>
    <mergeCell ref="C9:D10"/>
    <mergeCell ref="E9:E10"/>
    <mergeCell ref="F9:F10"/>
    <mergeCell ref="G9:H9"/>
    <mergeCell ref="I9:J9"/>
    <mergeCell ref="K9:K10"/>
    <mergeCell ref="A17:C17"/>
    <mergeCell ref="L9:L10"/>
    <mergeCell ref="M9:M10"/>
    <mergeCell ref="N9:N10"/>
    <mergeCell ref="A14:K14"/>
    <mergeCell ref="A15:L15"/>
    <mergeCell ref="A16:E16"/>
    <mergeCell ref="K16:N16"/>
  </mergeCells>
  <printOptions horizontalCentered="1"/>
  <pageMargins left="0.2" right="0" top="0.75" bottom="0.75" header="0.3" footer="0.3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5.57421875" style="0" customWidth="1"/>
    <col min="2" max="2" width="14.140625" style="0" customWidth="1"/>
    <col min="3" max="3" width="17.140625" style="0" customWidth="1"/>
    <col min="5" max="5" width="13.8515625" style="0" customWidth="1"/>
    <col min="7" max="7" width="7.28125" style="0" customWidth="1"/>
    <col min="8" max="8" width="10.8515625" style="0" customWidth="1"/>
    <col min="9" max="9" width="7.140625" style="0" customWidth="1"/>
    <col min="10" max="11" width="10.7109375" style="0" customWidth="1"/>
    <col min="12" max="12" width="18.140625" style="0" customWidth="1"/>
    <col min="13" max="13" width="15.140625" style="0" customWidth="1"/>
  </cols>
  <sheetData>
    <row r="1" spans="1:14" ht="16.5">
      <c r="A1" s="188" t="s">
        <v>7</v>
      </c>
      <c r="B1" s="188"/>
      <c r="C1" s="188"/>
      <c r="D1" s="188"/>
      <c r="F1" s="189" t="s">
        <v>0</v>
      </c>
      <c r="G1" s="189"/>
      <c r="H1" s="189"/>
      <c r="I1" s="189"/>
      <c r="J1" s="189"/>
      <c r="K1" s="189"/>
      <c r="L1" s="189"/>
      <c r="M1" s="189"/>
      <c r="N1" s="189"/>
    </row>
    <row r="2" spans="1:14" ht="16.5">
      <c r="A2" s="189" t="s">
        <v>8</v>
      </c>
      <c r="B2" s="189"/>
      <c r="C2" s="189"/>
      <c r="D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</row>
    <row r="3" spans="1:13" ht="15.75">
      <c r="A3" s="2"/>
      <c r="B3" s="2"/>
      <c r="C3" s="2"/>
      <c r="D3" s="3"/>
      <c r="E3" s="3"/>
      <c r="F3" s="3"/>
      <c r="G3" s="3"/>
      <c r="H3" s="1"/>
      <c r="I3" s="1"/>
      <c r="M3" s="111" t="s">
        <v>110</v>
      </c>
    </row>
    <row r="4" spans="1:14" ht="15.75" customHeight="1">
      <c r="A4" s="190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5.75">
      <c r="A5" s="190" t="s">
        <v>84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5.75">
      <c r="A6" s="190" t="s">
        <v>49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5.75">
      <c r="A7" s="200" t="s">
        <v>60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3" ht="15.7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6"/>
    </row>
    <row r="9" spans="1:14" ht="16.5">
      <c r="A9" s="191" t="s">
        <v>33</v>
      </c>
      <c r="B9" s="192" t="s">
        <v>2</v>
      </c>
      <c r="C9" s="194" t="s">
        <v>10</v>
      </c>
      <c r="D9" s="192"/>
      <c r="E9" s="196" t="s">
        <v>3</v>
      </c>
      <c r="F9" s="194" t="s">
        <v>4</v>
      </c>
      <c r="G9" s="198" t="s">
        <v>28</v>
      </c>
      <c r="H9" s="199"/>
      <c r="I9" s="202" t="s">
        <v>29</v>
      </c>
      <c r="J9" s="203"/>
      <c r="K9" s="204" t="s">
        <v>30</v>
      </c>
      <c r="L9" s="206" t="s">
        <v>32</v>
      </c>
      <c r="M9" s="186" t="s">
        <v>37</v>
      </c>
      <c r="N9" s="207" t="s">
        <v>6</v>
      </c>
    </row>
    <row r="10" spans="1:14" ht="16.5">
      <c r="A10" s="191"/>
      <c r="B10" s="213"/>
      <c r="C10" s="214"/>
      <c r="D10" s="213"/>
      <c r="E10" s="215"/>
      <c r="F10" s="215"/>
      <c r="G10" s="35" t="s">
        <v>31</v>
      </c>
      <c r="H10" s="35" t="s">
        <v>5</v>
      </c>
      <c r="I10" s="35" t="s">
        <v>31</v>
      </c>
      <c r="J10" s="35" t="s">
        <v>5</v>
      </c>
      <c r="K10" s="216"/>
      <c r="L10" s="186"/>
      <c r="M10" s="211"/>
      <c r="N10" s="212"/>
    </row>
    <row r="11" spans="1:14" ht="24" customHeight="1">
      <c r="A11" s="36">
        <v>1</v>
      </c>
      <c r="B11" s="10">
        <v>2110010017</v>
      </c>
      <c r="C11" s="14" t="s">
        <v>26</v>
      </c>
      <c r="D11" s="63" t="s">
        <v>42</v>
      </c>
      <c r="E11" s="67">
        <v>37927</v>
      </c>
      <c r="F11" s="106" t="s">
        <v>40</v>
      </c>
      <c r="G11" s="54">
        <v>3.75</v>
      </c>
      <c r="H11" s="5" t="str">
        <f>IF(G11&gt;=3.6,"Xuất sắc",IF(G11&gt;=3.2,"Giỏi",IF(G11&gt;=2.5,"Khá",IF(G11&gt;=2,"Trung bình","Yếu"))))</f>
        <v>Xuất sắc</v>
      </c>
      <c r="I11" s="10">
        <v>94</v>
      </c>
      <c r="J11" s="6" t="str">
        <f>IF(I11&gt;=90,"Xuất sắc",IF(I11&gt;=80,"Tốt",IF(I11&gt;=70,"Khá",IF(I11&gt;=50,"Trung bình","Yếu"))))</f>
        <v>Xuất sắc</v>
      </c>
      <c r="K11" s="6" t="s">
        <v>51</v>
      </c>
      <c r="L11" s="184" t="s">
        <v>86</v>
      </c>
      <c r="M11" s="65">
        <v>3000000</v>
      </c>
      <c r="N11" s="57"/>
    </row>
    <row r="12" spans="1:14" ht="24" customHeight="1">
      <c r="A12" s="36">
        <v>2</v>
      </c>
      <c r="B12" s="31">
        <v>2110020002</v>
      </c>
      <c r="C12" s="68" t="s">
        <v>48</v>
      </c>
      <c r="D12" s="69" t="s">
        <v>16</v>
      </c>
      <c r="E12" s="67">
        <v>36977</v>
      </c>
      <c r="F12" s="107" t="s">
        <v>11</v>
      </c>
      <c r="G12" s="31">
        <v>3.71</v>
      </c>
      <c r="H12" s="5" t="str">
        <f>IF(G12&gt;=3.6,"Xuất sắc",IF(G12&gt;=3.2,"Giỏi",IF(G12&gt;=2.5,"Khá",IF(G12&gt;=2,"Trung bình","Yếu"))))</f>
        <v>Xuất sắc</v>
      </c>
      <c r="I12" s="23">
        <v>95</v>
      </c>
      <c r="J12" s="6" t="str">
        <f>IF(I12&gt;=90,"Xuất sắc",IF(I12&gt;=80,"Tốt",IF(I12&gt;=70,"Khá",IF(I12&gt;=50,"Trung bình","Yếu"))))</f>
        <v>Xuất sắc</v>
      </c>
      <c r="K12" s="6" t="s">
        <v>51</v>
      </c>
      <c r="L12" s="184" t="s">
        <v>68</v>
      </c>
      <c r="M12" s="65">
        <v>3000000</v>
      </c>
      <c r="N12" s="57"/>
    </row>
    <row r="13" spans="1:14" ht="24" customHeight="1">
      <c r="A13" s="36">
        <v>3</v>
      </c>
      <c r="B13" s="31">
        <v>2110050024</v>
      </c>
      <c r="C13" s="68" t="s">
        <v>46</v>
      </c>
      <c r="D13" s="69" t="s">
        <v>27</v>
      </c>
      <c r="E13" s="64" t="s">
        <v>47</v>
      </c>
      <c r="F13" s="74" t="s">
        <v>11</v>
      </c>
      <c r="G13" s="23">
        <v>3.64</v>
      </c>
      <c r="H13" s="5" t="str">
        <f>IF(G13&gt;=3.6,"Xuất sắc",IF(G13&gt;=3.2,"Giỏi",IF(G13&gt;=2.5,"Khá",IF(G13&gt;=2,"Trung bình","Yếu"))))</f>
        <v>Xuất sắc</v>
      </c>
      <c r="I13" s="23">
        <v>89</v>
      </c>
      <c r="J13" s="6" t="str">
        <f>IF(I13&gt;=90,"Xuất sắc",IF(I13&gt;=80,"Tốt",IF(I13&gt;=70,"Khá",IF(I13&gt;=50,"Trung bình","Yếu"))))</f>
        <v>Tốt</v>
      </c>
      <c r="K13" s="6" t="s">
        <v>43</v>
      </c>
      <c r="L13" s="184" t="s">
        <v>69</v>
      </c>
      <c r="M13" s="65">
        <f>580000*5</f>
        <v>2900000</v>
      </c>
      <c r="N13" s="57"/>
    </row>
    <row r="14" spans="1:14" ht="24" customHeight="1">
      <c r="A14" s="36">
        <v>4</v>
      </c>
      <c r="B14" s="10">
        <v>2210050013</v>
      </c>
      <c r="C14" s="71" t="s">
        <v>70</v>
      </c>
      <c r="D14" s="72" t="s">
        <v>71</v>
      </c>
      <c r="E14" s="67">
        <v>38169</v>
      </c>
      <c r="F14" s="38" t="s">
        <v>40</v>
      </c>
      <c r="G14" s="31">
        <v>3.6</v>
      </c>
      <c r="H14" s="5" t="str">
        <f>IF(G14&gt;=3.6,"Xuất sắc",IF(G14&gt;=3.2,"Giỏi",IF(G14&gt;=2.5,"Khá",IF(G14&gt;=2,"Trung bình","Yếu"))))</f>
        <v>Xuất sắc</v>
      </c>
      <c r="I14" s="23">
        <v>92</v>
      </c>
      <c r="J14" s="6" t="str">
        <f>IF(I14&gt;=90,"Xuất sắc",IF(I14&gt;=80,"Tốt",IF(I14&gt;=70,"Khá",IF(I14&gt;=50,"Trung bình","Yếu"))))</f>
        <v>Xuất sắc</v>
      </c>
      <c r="K14" s="6" t="s">
        <v>51</v>
      </c>
      <c r="L14" s="184" t="s">
        <v>73</v>
      </c>
      <c r="M14" s="65">
        <v>3000000</v>
      </c>
      <c r="N14" s="57"/>
    </row>
    <row r="15" spans="1:14" ht="24" customHeight="1">
      <c r="A15" s="36">
        <v>5</v>
      </c>
      <c r="B15" s="10">
        <v>2210050017</v>
      </c>
      <c r="C15" s="93" t="s">
        <v>72</v>
      </c>
      <c r="D15" s="94" t="s">
        <v>18</v>
      </c>
      <c r="E15" s="67">
        <v>38163</v>
      </c>
      <c r="F15" s="38" t="s">
        <v>11</v>
      </c>
      <c r="G15" s="56">
        <v>3.6</v>
      </c>
      <c r="H15" s="5" t="str">
        <f>IF(G15&gt;=3.6,"Xuất sắc",IF(G15&gt;=3.2,"Giỏi",IF(G15&gt;=2.5,"Khá",IF(G15&gt;=2,"Trung bình","Yếu"))))</f>
        <v>Xuất sắc</v>
      </c>
      <c r="I15" s="41">
        <v>92</v>
      </c>
      <c r="J15" s="6" t="str">
        <f>IF(I15&gt;=90,"Xuất sắc",IF(I15&gt;=80,"Tốt",IF(I15&gt;=70,"Khá",IF(I15&gt;=50,"Trung bình","Yếu"))))</f>
        <v>Xuất sắc</v>
      </c>
      <c r="K15" s="6" t="s">
        <v>51</v>
      </c>
      <c r="L15" s="184" t="s">
        <v>73</v>
      </c>
      <c r="M15" s="65">
        <v>3000000</v>
      </c>
      <c r="N15" s="57"/>
    </row>
    <row r="16" spans="1:14" ht="15.75" customHeight="1">
      <c r="A16" s="217" t="s">
        <v>102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7"/>
      <c r="M16" s="66">
        <f>SUM(M11:M15)</f>
        <v>14900000</v>
      </c>
      <c r="N16" s="108"/>
    </row>
    <row r="17" spans="1:13" ht="15.75">
      <c r="A17" s="209" t="s">
        <v>105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9"/>
    </row>
    <row r="18" spans="1:14" ht="15.75">
      <c r="A18" s="210"/>
      <c r="B18" s="210"/>
      <c r="C18" s="210"/>
      <c r="D18" s="210"/>
      <c r="E18" s="210"/>
      <c r="F18" s="28"/>
      <c r="G18" s="28"/>
      <c r="H18" s="28"/>
      <c r="I18" s="28"/>
      <c r="J18" s="28"/>
      <c r="K18" s="185" t="s">
        <v>59</v>
      </c>
      <c r="L18" s="185"/>
      <c r="M18" s="185"/>
      <c r="N18" s="185"/>
    </row>
    <row r="19" spans="1:13" ht="15.75">
      <c r="A19" s="201" t="s">
        <v>108</v>
      </c>
      <c r="B19" s="201"/>
      <c r="C19" s="201"/>
      <c r="D19" s="109" t="s">
        <v>34</v>
      </c>
      <c r="E19" s="70"/>
      <c r="F19" s="109"/>
      <c r="G19" s="109" t="s">
        <v>35</v>
      </c>
      <c r="H19" s="109"/>
      <c r="I19" s="109"/>
      <c r="J19" s="28"/>
      <c r="K19" s="70"/>
      <c r="L19" s="109" t="s">
        <v>36</v>
      </c>
      <c r="M19" s="109"/>
    </row>
  </sheetData>
  <sheetProtection/>
  <mergeCells count="25">
    <mergeCell ref="A6:N6"/>
    <mergeCell ref="A1:D1"/>
    <mergeCell ref="F1:N1"/>
    <mergeCell ref="A2:D2"/>
    <mergeCell ref="F2:N2"/>
    <mergeCell ref="A4:N4"/>
    <mergeCell ref="A5:N5"/>
    <mergeCell ref="A7:N7"/>
    <mergeCell ref="A8:L8"/>
    <mergeCell ref="A9:A10"/>
    <mergeCell ref="B9:B10"/>
    <mergeCell ref="C9:D10"/>
    <mergeCell ref="E9:E10"/>
    <mergeCell ref="F9:F10"/>
    <mergeCell ref="G9:H9"/>
    <mergeCell ref="I9:J9"/>
    <mergeCell ref="K9:K10"/>
    <mergeCell ref="A19:C19"/>
    <mergeCell ref="L9:L10"/>
    <mergeCell ref="M9:M10"/>
    <mergeCell ref="N9:N10"/>
    <mergeCell ref="A16:K16"/>
    <mergeCell ref="A17:L17"/>
    <mergeCell ref="A18:E18"/>
    <mergeCell ref="K18:N18"/>
  </mergeCells>
  <printOptions horizontalCentered="1"/>
  <pageMargins left="0.2" right="0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5" sqref="A5:N5"/>
    </sheetView>
  </sheetViews>
  <sheetFormatPr defaultColWidth="9.140625" defaultRowHeight="15"/>
  <cols>
    <col min="1" max="1" width="6.140625" style="70" customWidth="1"/>
    <col min="2" max="2" width="15.421875" style="70" customWidth="1"/>
    <col min="3" max="3" width="18.57421875" style="70" customWidth="1"/>
    <col min="4" max="4" width="8.421875" style="70" customWidth="1"/>
    <col min="5" max="5" width="13.57421875" style="70" customWidth="1"/>
    <col min="6" max="7" width="9.140625" style="70" customWidth="1"/>
    <col min="8" max="8" width="10.140625" style="70" customWidth="1"/>
    <col min="9" max="9" width="6.7109375" style="70" customWidth="1"/>
    <col min="10" max="10" width="10.00390625" style="70" customWidth="1"/>
    <col min="11" max="11" width="10.8515625" style="70" customWidth="1"/>
    <col min="12" max="12" width="18.421875" style="70" customWidth="1"/>
    <col min="13" max="13" width="13.57421875" style="70" customWidth="1"/>
    <col min="14" max="16384" width="9.140625" style="70" customWidth="1"/>
  </cols>
  <sheetData>
    <row r="1" spans="1:13" ht="16.5">
      <c r="A1" s="188" t="s">
        <v>7</v>
      </c>
      <c r="B1" s="188"/>
      <c r="C1" s="188"/>
      <c r="D1" s="188"/>
      <c r="E1" s="112"/>
      <c r="F1" s="113"/>
      <c r="G1" s="113"/>
      <c r="H1" s="189" t="s">
        <v>0</v>
      </c>
      <c r="I1" s="189"/>
      <c r="J1" s="189"/>
      <c r="K1" s="189"/>
      <c r="L1" s="189"/>
      <c r="M1" s="189"/>
    </row>
    <row r="2" spans="1:13" ht="16.5">
      <c r="A2" s="189" t="s">
        <v>8</v>
      </c>
      <c r="B2" s="189"/>
      <c r="C2" s="189"/>
      <c r="D2" s="189"/>
      <c r="E2" s="112"/>
      <c r="F2" s="112"/>
      <c r="G2" s="114"/>
      <c r="H2" s="189" t="s">
        <v>1</v>
      </c>
      <c r="I2" s="189"/>
      <c r="J2" s="189"/>
      <c r="K2" s="189"/>
      <c r="L2" s="189"/>
      <c r="M2" s="189"/>
    </row>
    <row r="3" spans="1:13" ht="15.75">
      <c r="A3" s="2"/>
      <c r="B3" s="2"/>
      <c r="C3" s="2"/>
      <c r="D3" s="3"/>
      <c r="E3" s="3"/>
      <c r="F3" s="3"/>
      <c r="G3" s="3"/>
      <c r="H3" s="3"/>
      <c r="I3" s="112"/>
      <c r="J3" s="112"/>
      <c r="K3" s="112"/>
      <c r="L3" s="112"/>
      <c r="M3" s="111" t="s">
        <v>110</v>
      </c>
    </row>
    <row r="4" spans="1:14" ht="18.75" customHeight="1">
      <c r="A4" s="190" t="s">
        <v>111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5.75">
      <c r="A5" s="190" t="s">
        <v>112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5.75">
      <c r="A6" s="200" t="s">
        <v>113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6.5">
      <c r="A7" s="226" t="s">
        <v>33</v>
      </c>
      <c r="B7" s="228" t="s">
        <v>2</v>
      </c>
      <c r="C7" s="230" t="s">
        <v>10</v>
      </c>
      <c r="D7" s="226"/>
      <c r="E7" s="228" t="s">
        <v>3</v>
      </c>
      <c r="F7" s="228" t="s">
        <v>4</v>
      </c>
      <c r="G7" s="198" t="s">
        <v>28</v>
      </c>
      <c r="H7" s="199"/>
      <c r="I7" s="202" t="s">
        <v>29</v>
      </c>
      <c r="J7" s="203"/>
      <c r="K7" s="204" t="s">
        <v>30</v>
      </c>
      <c r="L7" s="186" t="s">
        <v>32</v>
      </c>
      <c r="M7" s="221" t="s">
        <v>114</v>
      </c>
      <c r="N7" s="223" t="s">
        <v>6</v>
      </c>
    </row>
    <row r="8" spans="1:14" ht="39.75" customHeight="1">
      <c r="A8" s="227"/>
      <c r="B8" s="229"/>
      <c r="C8" s="231"/>
      <c r="D8" s="232"/>
      <c r="E8" s="229"/>
      <c r="F8" s="229"/>
      <c r="G8" s="11" t="s">
        <v>31</v>
      </c>
      <c r="H8" s="11" t="s">
        <v>5</v>
      </c>
      <c r="I8" s="11" t="s">
        <v>31</v>
      </c>
      <c r="J8" s="11" t="s">
        <v>5</v>
      </c>
      <c r="K8" s="205"/>
      <c r="L8" s="187"/>
      <c r="M8" s="222"/>
      <c r="N8" s="223"/>
    </row>
    <row r="9" spans="1:14" ht="24" customHeight="1">
      <c r="A9" s="115">
        <v>1</v>
      </c>
      <c r="B9" s="116">
        <v>2201440004</v>
      </c>
      <c r="C9" s="117" t="s">
        <v>115</v>
      </c>
      <c r="D9" s="118" t="s">
        <v>116</v>
      </c>
      <c r="E9" s="119" t="s">
        <v>117</v>
      </c>
      <c r="F9" s="120" t="s">
        <v>40</v>
      </c>
      <c r="G9" s="121">
        <v>4</v>
      </c>
      <c r="H9" s="122" t="str">
        <f>IF(G9&gt;=3.6,"Xuất sắc",IF(G9&gt;=3.2,"Giỏi",IF(G9&gt;=2.5,"Khá",IF(G9&gt;=2,"Trung bình","Yếu"))))</f>
        <v>Xuất sắc</v>
      </c>
      <c r="I9" s="123">
        <v>91</v>
      </c>
      <c r="J9" s="124" t="str">
        <f>IF(I9&gt;=90,"Xuất sắc",IF(I9&gt;=80,"Tốt",IF(I9&gt;=70,"Khá",IF(I9&gt;=50,"Trung bình","Yếu"))))</f>
        <v>Xuất sắc</v>
      </c>
      <c r="K9" s="125" t="s">
        <v>51</v>
      </c>
      <c r="L9" s="126" t="s">
        <v>118</v>
      </c>
      <c r="M9" s="127">
        <v>2450000</v>
      </c>
      <c r="N9" s="128"/>
    </row>
    <row r="10" spans="1:14" ht="31.5" customHeight="1">
      <c r="A10" s="115">
        <v>2</v>
      </c>
      <c r="B10" s="17">
        <v>2101490005</v>
      </c>
      <c r="C10" s="129" t="s">
        <v>119</v>
      </c>
      <c r="D10" s="130" t="s">
        <v>120</v>
      </c>
      <c r="E10" s="131">
        <v>39057</v>
      </c>
      <c r="F10" s="38" t="s">
        <v>121</v>
      </c>
      <c r="G10" s="132">
        <v>3.9</v>
      </c>
      <c r="H10" s="122" t="str">
        <f>IF(G10&gt;=3.6,"Xuất sắc",IF(G10&gt;=3.2,"Giỏi",IF(G10&gt;=2.5,"Khá",IF(G10&gt;=2,"Trung bình","Yếu"))))</f>
        <v>Xuất sắc</v>
      </c>
      <c r="I10" s="133">
        <v>98</v>
      </c>
      <c r="J10" s="124" t="str">
        <f>IF(I10&gt;=90,"Xuất sắc",IF(I10&gt;=80,"Tốt",IF(I10&gt;=70,"Khá",IF(I10&gt;=50,"Trung bình","Yếu"))))</f>
        <v>Xuất sắc</v>
      </c>
      <c r="K10" s="125" t="s">
        <v>51</v>
      </c>
      <c r="L10" s="134" t="s">
        <v>122</v>
      </c>
      <c r="M10" s="127">
        <v>2450000</v>
      </c>
      <c r="N10" s="128"/>
    </row>
    <row r="11" spans="1:14" ht="30.75" customHeight="1">
      <c r="A11" s="115">
        <v>3</v>
      </c>
      <c r="B11" s="17">
        <v>2101490009</v>
      </c>
      <c r="C11" s="129" t="s">
        <v>123</v>
      </c>
      <c r="D11" s="130" t="s">
        <v>124</v>
      </c>
      <c r="E11" s="131">
        <v>38760</v>
      </c>
      <c r="F11" s="38" t="s">
        <v>40</v>
      </c>
      <c r="G11" s="132">
        <v>3.8</v>
      </c>
      <c r="H11" s="122" t="str">
        <f>IF(G11&gt;=3.6,"Xuất sắc",IF(G11&gt;=3.2,"Giỏi",IF(G11&gt;=2.5,"Khá",IF(G11&gt;=2,"Trung bình","Yếu"))))</f>
        <v>Xuất sắc</v>
      </c>
      <c r="I11" s="133">
        <v>98</v>
      </c>
      <c r="J11" s="124" t="str">
        <f>IF(I11&gt;=90,"Xuất sắc",IF(I11&gt;=80,"Tốt",IF(I11&gt;=70,"Khá",IF(I11&gt;=50,"Trung bình","Yếu"))))</f>
        <v>Xuất sắc</v>
      </c>
      <c r="K11" s="125" t="s">
        <v>51</v>
      </c>
      <c r="L11" s="134" t="s">
        <v>122</v>
      </c>
      <c r="M11" s="127">
        <v>2450000</v>
      </c>
      <c r="N11" s="128"/>
    </row>
    <row r="12" spans="1:14" ht="24" customHeight="1">
      <c r="A12" s="115">
        <v>4</v>
      </c>
      <c r="B12" s="135">
        <v>2101440024</v>
      </c>
      <c r="C12" s="136" t="s">
        <v>125</v>
      </c>
      <c r="D12" s="137" t="s">
        <v>126</v>
      </c>
      <c r="E12" s="138">
        <v>38784</v>
      </c>
      <c r="F12" s="139" t="s">
        <v>11</v>
      </c>
      <c r="G12" s="140">
        <v>3.6</v>
      </c>
      <c r="H12" s="122" t="str">
        <f>IF(G12&gt;=3.6,"Xuất sắc",IF(G12&gt;=3.2,"Giỏi",IF(G12&gt;=2.5,"Khá",IF(G12&gt;=2,"Trung bình","Yếu"))))</f>
        <v>Xuất sắc</v>
      </c>
      <c r="I12" s="141">
        <v>92</v>
      </c>
      <c r="J12" s="124" t="str">
        <f>IF(I12&gt;=90,"Xuất sắc",IF(I12&gt;=80,"Tốt",IF(I12&gt;=70,"Khá",IF(I12&gt;=50,"Trung bình","Yếu"))))</f>
        <v>Xuất sắc</v>
      </c>
      <c r="K12" s="125" t="s">
        <v>51</v>
      </c>
      <c r="L12" s="126" t="s">
        <v>127</v>
      </c>
      <c r="M12" s="127">
        <v>2450000</v>
      </c>
      <c r="N12" s="128"/>
    </row>
    <row r="13" spans="1:16" ht="32.25" customHeight="1">
      <c r="A13" s="115">
        <v>5</v>
      </c>
      <c r="B13" s="17">
        <v>2101490011</v>
      </c>
      <c r="C13" s="129" t="s">
        <v>128</v>
      </c>
      <c r="D13" s="130" t="s">
        <v>19</v>
      </c>
      <c r="E13" s="131">
        <v>39037</v>
      </c>
      <c r="F13" s="38" t="s">
        <v>11</v>
      </c>
      <c r="G13" s="132">
        <v>3.5</v>
      </c>
      <c r="H13" s="122" t="str">
        <f>IF(G13&gt;=3.6,"Xuất sắc",IF(G13&gt;=3.2,"Giỏi",IF(G13&gt;=2.5,"Khá",IF(G13&gt;=2,"Trung bình","Yếu"))))</f>
        <v>Giỏi</v>
      </c>
      <c r="I13" s="133">
        <v>91</v>
      </c>
      <c r="J13" s="124" t="str">
        <f>IF(I13&gt;=90,"Xuất sắc",IF(I13&gt;=80,"Tốt",IF(I13&gt;=70,"Khá",IF(I13&gt;=50,"Trung bình","Yếu"))))</f>
        <v>Xuất sắc</v>
      </c>
      <c r="K13" s="142" t="s">
        <v>43</v>
      </c>
      <c r="L13" s="134" t="s">
        <v>122</v>
      </c>
      <c r="M13" s="127">
        <v>2350000</v>
      </c>
      <c r="N13" s="128"/>
      <c r="P13" s="143"/>
    </row>
    <row r="14" spans="1:14" ht="20.25" customHeight="1">
      <c r="A14" s="191" t="s">
        <v>129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27"/>
      <c r="M14" s="143">
        <v>12500000</v>
      </c>
      <c r="N14" s="108"/>
    </row>
    <row r="15" spans="1:14" ht="15.75">
      <c r="A15" s="224" t="s">
        <v>130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144"/>
      <c r="N15" s="145"/>
    </row>
    <row r="16" spans="1:14" ht="15.75">
      <c r="A16" s="225"/>
      <c r="B16" s="225"/>
      <c r="C16" s="225"/>
      <c r="D16" s="225"/>
      <c r="E16" s="225"/>
      <c r="F16" s="146"/>
      <c r="G16" s="146"/>
      <c r="H16" s="146"/>
      <c r="I16" s="146"/>
      <c r="J16" s="146"/>
      <c r="K16" s="200" t="s">
        <v>59</v>
      </c>
      <c r="L16" s="200"/>
      <c r="M16" s="200"/>
      <c r="N16" s="200"/>
    </row>
    <row r="17" spans="1:13" ht="15">
      <c r="A17" s="220" t="s">
        <v>108</v>
      </c>
      <c r="B17" s="220"/>
      <c r="C17" s="220"/>
      <c r="D17" s="111" t="s">
        <v>34</v>
      </c>
      <c r="E17" s="111"/>
      <c r="F17" s="111"/>
      <c r="G17" s="111" t="s">
        <v>35</v>
      </c>
      <c r="H17" s="111"/>
      <c r="I17" s="111"/>
      <c r="J17" s="111"/>
      <c r="K17" s="111"/>
      <c r="L17" s="111" t="s">
        <v>36</v>
      </c>
      <c r="M17" s="111"/>
    </row>
  </sheetData>
  <sheetProtection/>
  <mergeCells count="23">
    <mergeCell ref="A1:D1"/>
    <mergeCell ref="H1:M1"/>
    <mergeCell ref="A2:D2"/>
    <mergeCell ref="H2:M2"/>
    <mergeCell ref="A4:N4"/>
    <mergeCell ref="A5:N5"/>
    <mergeCell ref="A6:N6"/>
    <mergeCell ref="A7:A8"/>
    <mergeCell ref="B7:B8"/>
    <mergeCell ref="C7:D8"/>
    <mergeCell ref="E7:E8"/>
    <mergeCell ref="F7:F8"/>
    <mergeCell ref="G7:H7"/>
    <mergeCell ref="I7:J7"/>
    <mergeCell ref="K7:K8"/>
    <mergeCell ref="L7:L8"/>
    <mergeCell ref="A17:C17"/>
    <mergeCell ref="M7:M8"/>
    <mergeCell ref="N7:N8"/>
    <mergeCell ref="A14:K14"/>
    <mergeCell ref="A15:L15"/>
    <mergeCell ref="A16:E16"/>
    <mergeCell ref="K16:N1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4">
      <selection activeCell="L10" sqref="L10"/>
    </sheetView>
  </sheetViews>
  <sheetFormatPr defaultColWidth="9.140625" defaultRowHeight="15"/>
  <cols>
    <col min="1" max="1" width="6.57421875" style="70" customWidth="1"/>
    <col min="2" max="2" width="15.00390625" style="70" customWidth="1"/>
    <col min="3" max="3" width="14.8515625" style="70" customWidth="1"/>
    <col min="4" max="4" width="8.57421875" style="70" customWidth="1"/>
    <col min="5" max="5" width="13.57421875" style="70" customWidth="1"/>
    <col min="6" max="7" width="9.140625" style="70" customWidth="1"/>
    <col min="8" max="8" width="10.57421875" style="70" customWidth="1"/>
    <col min="9" max="9" width="9.140625" style="70" customWidth="1"/>
    <col min="10" max="10" width="11.00390625" style="70" customWidth="1"/>
    <col min="11" max="11" width="11.140625" style="70" customWidth="1"/>
    <col min="12" max="12" width="23.8515625" style="70" customWidth="1"/>
    <col min="13" max="13" width="13.421875" style="70" customWidth="1"/>
    <col min="14" max="16" width="9.140625" style="70" customWidth="1"/>
    <col min="17" max="17" width="10.57421875" style="70" bestFit="1" customWidth="1"/>
    <col min="18" max="16384" width="9.140625" style="70" customWidth="1"/>
  </cols>
  <sheetData>
    <row r="1" spans="1:14" ht="17.25">
      <c r="A1" s="188" t="s">
        <v>7</v>
      </c>
      <c r="B1" s="188"/>
      <c r="C1" s="188"/>
      <c r="D1" s="188"/>
      <c r="E1" s="147"/>
      <c r="F1" s="113"/>
      <c r="G1" s="113"/>
      <c r="H1" s="189" t="s">
        <v>0</v>
      </c>
      <c r="I1" s="189"/>
      <c r="J1" s="189"/>
      <c r="K1" s="189"/>
      <c r="L1" s="189"/>
      <c r="M1" s="189"/>
      <c r="N1" s="148"/>
    </row>
    <row r="2" spans="1:14" ht="17.25">
      <c r="A2" s="189" t="s">
        <v>8</v>
      </c>
      <c r="B2" s="189"/>
      <c r="C2" s="189"/>
      <c r="D2" s="189"/>
      <c r="E2" s="147"/>
      <c r="F2" s="147"/>
      <c r="G2" s="114"/>
      <c r="H2" s="189" t="s">
        <v>1</v>
      </c>
      <c r="I2" s="189"/>
      <c r="J2" s="189"/>
      <c r="K2" s="189"/>
      <c r="L2" s="189"/>
      <c r="M2" s="189"/>
      <c r="N2" s="148"/>
    </row>
    <row r="3" spans="1:14" ht="17.25">
      <c r="A3" s="110"/>
      <c r="B3" s="110"/>
      <c r="C3" s="110"/>
      <c r="D3" s="149"/>
      <c r="E3" s="149"/>
      <c r="F3" s="149"/>
      <c r="G3" s="149"/>
      <c r="H3" s="149"/>
      <c r="I3" s="147"/>
      <c r="J3" s="147"/>
      <c r="K3" s="147"/>
      <c r="L3" s="147"/>
      <c r="M3" s="111" t="s">
        <v>110</v>
      </c>
      <c r="N3" s="148"/>
    </row>
    <row r="4" spans="1:14" ht="18.75" customHeight="1">
      <c r="A4" s="190" t="s">
        <v>111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5.75">
      <c r="A5" s="190" t="s">
        <v>131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5.75">
      <c r="A6" s="200" t="s">
        <v>60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7.25" customHeight="1">
      <c r="A7" s="238" t="s">
        <v>33</v>
      </c>
      <c r="B7" s="238" t="s">
        <v>2</v>
      </c>
      <c r="C7" s="238" t="s">
        <v>10</v>
      </c>
      <c r="D7" s="238"/>
      <c r="E7" s="238" t="s">
        <v>3</v>
      </c>
      <c r="F7" s="238" t="s">
        <v>4</v>
      </c>
      <c r="G7" s="198" t="s">
        <v>28</v>
      </c>
      <c r="H7" s="199"/>
      <c r="I7" s="202" t="s">
        <v>29</v>
      </c>
      <c r="J7" s="203"/>
      <c r="K7" s="204" t="s">
        <v>30</v>
      </c>
      <c r="L7" s="206" t="s">
        <v>32</v>
      </c>
      <c r="M7" s="237" t="s">
        <v>114</v>
      </c>
      <c r="N7" s="223" t="s">
        <v>6</v>
      </c>
    </row>
    <row r="8" spans="1:14" ht="31.5" customHeight="1">
      <c r="A8" s="238"/>
      <c r="B8" s="238"/>
      <c r="C8" s="238"/>
      <c r="D8" s="238"/>
      <c r="E8" s="238"/>
      <c r="F8" s="238"/>
      <c r="G8" s="11" t="s">
        <v>31</v>
      </c>
      <c r="H8" s="11" t="s">
        <v>5</v>
      </c>
      <c r="I8" s="11" t="s">
        <v>31</v>
      </c>
      <c r="J8" s="11" t="s">
        <v>5</v>
      </c>
      <c r="K8" s="205"/>
      <c r="L8" s="206"/>
      <c r="M8" s="237"/>
      <c r="N8" s="223"/>
    </row>
    <row r="9" spans="1:17" ht="24" customHeight="1">
      <c r="A9" s="150">
        <v>1</v>
      </c>
      <c r="B9" s="15" t="s">
        <v>132</v>
      </c>
      <c r="C9" s="151" t="s">
        <v>133</v>
      </c>
      <c r="D9" s="152" t="s">
        <v>134</v>
      </c>
      <c r="E9" s="153">
        <v>37263</v>
      </c>
      <c r="F9" s="154" t="s">
        <v>40</v>
      </c>
      <c r="G9" s="155">
        <v>3.8</v>
      </c>
      <c r="H9" s="122" t="str">
        <f aca="true" t="shared" si="0" ref="H9:H17">IF(G9&gt;=3.6,"Xuất sắc",IF(G9&gt;=3.2,"Giỏi",IF(G9&gt;=2.5,"Khá",IF(G9&gt;=2,"Trung bình","Yếu"))))</f>
        <v>Xuất sắc</v>
      </c>
      <c r="I9" s="16">
        <v>95</v>
      </c>
      <c r="J9" s="124" t="str">
        <f aca="true" t="shared" si="1" ref="J9:J17">IF(I9&gt;=90,"Xuất sắc",IF(I9&gt;=80,"Tốt",IF(I9&gt;=70,"Khá",IF(I9&gt;=50,"Trung bình","Yếu"))))</f>
        <v>Xuất sắc</v>
      </c>
      <c r="K9" s="6" t="s">
        <v>51</v>
      </c>
      <c r="L9" s="156" t="s">
        <v>63</v>
      </c>
      <c r="M9" s="157">
        <v>2450000</v>
      </c>
      <c r="N9" s="128"/>
      <c r="Q9" s="158"/>
    </row>
    <row r="10" spans="1:17" ht="24" customHeight="1">
      <c r="A10" s="150">
        <v>2</v>
      </c>
      <c r="B10" s="15" t="s">
        <v>135</v>
      </c>
      <c r="C10" s="151" t="s">
        <v>136</v>
      </c>
      <c r="D10" s="152" t="s">
        <v>137</v>
      </c>
      <c r="E10" s="153">
        <v>38874</v>
      </c>
      <c r="F10" s="154" t="s">
        <v>40</v>
      </c>
      <c r="G10" s="21">
        <v>3.6</v>
      </c>
      <c r="H10" s="122" t="str">
        <f t="shared" si="0"/>
        <v>Xuất sắc</v>
      </c>
      <c r="I10" s="159">
        <v>93</v>
      </c>
      <c r="J10" s="124" t="str">
        <f t="shared" si="1"/>
        <v>Xuất sắc</v>
      </c>
      <c r="K10" s="6" t="s">
        <v>51</v>
      </c>
      <c r="L10" s="156" t="s">
        <v>63</v>
      </c>
      <c r="M10" s="157">
        <v>2450000</v>
      </c>
      <c r="N10" s="128"/>
      <c r="Q10" s="158"/>
    </row>
    <row r="11" spans="1:14" ht="24" customHeight="1">
      <c r="A11" s="150">
        <v>3</v>
      </c>
      <c r="B11" s="43" t="s">
        <v>138</v>
      </c>
      <c r="C11" s="160" t="s">
        <v>139</v>
      </c>
      <c r="D11" s="161" t="s">
        <v>42</v>
      </c>
      <c r="E11" s="162" t="s">
        <v>140</v>
      </c>
      <c r="F11" s="16" t="s">
        <v>40</v>
      </c>
      <c r="G11" s="163">
        <v>3.5</v>
      </c>
      <c r="H11" s="122" t="str">
        <f t="shared" si="0"/>
        <v>Giỏi</v>
      </c>
      <c r="I11" s="124">
        <v>82</v>
      </c>
      <c r="J11" s="124" t="str">
        <f t="shared" si="1"/>
        <v>Tốt</v>
      </c>
      <c r="K11" s="6" t="s">
        <v>43</v>
      </c>
      <c r="L11" s="156" t="s">
        <v>141</v>
      </c>
      <c r="M11" s="157">
        <v>2350000</v>
      </c>
      <c r="N11" s="128"/>
    </row>
    <row r="12" spans="1:27" ht="24" customHeight="1">
      <c r="A12" s="150">
        <v>4</v>
      </c>
      <c r="B12" s="43" t="s">
        <v>142</v>
      </c>
      <c r="C12" s="160" t="s">
        <v>143</v>
      </c>
      <c r="D12" s="161" t="s">
        <v>144</v>
      </c>
      <c r="E12" s="162" t="s">
        <v>145</v>
      </c>
      <c r="F12" s="38" t="s">
        <v>40</v>
      </c>
      <c r="G12" s="163">
        <v>3.4</v>
      </c>
      <c r="H12" s="122" t="str">
        <f t="shared" si="0"/>
        <v>Giỏi</v>
      </c>
      <c r="I12" s="124">
        <v>83</v>
      </c>
      <c r="J12" s="124" t="str">
        <f t="shared" si="1"/>
        <v>Tốt</v>
      </c>
      <c r="K12" s="6" t="s">
        <v>43</v>
      </c>
      <c r="L12" s="156" t="s">
        <v>141</v>
      </c>
      <c r="M12" s="157">
        <v>2350000</v>
      </c>
      <c r="N12" s="128"/>
      <c r="P12" s="164"/>
      <c r="Q12" s="165"/>
      <c r="R12" s="165"/>
      <c r="S12" s="166"/>
      <c r="T12" s="167"/>
      <c r="U12" s="168"/>
      <c r="V12" s="169"/>
      <c r="W12" s="168"/>
      <c r="X12" s="170"/>
      <c r="Y12" s="170"/>
      <c r="Z12" s="171"/>
      <c r="AA12" s="172"/>
    </row>
    <row r="13" spans="1:14" ht="24" customHeight="1">
      <c r="A13" s="150">
        <v>5</v>
      </c>
      <c r="B13" s="15" t="s">
        <v>146</v>
      </c>
      <c r="C13" s="151" t="s">
        <v>147</v>
      </c>
      <c r="D13" s="152" t="s">
        <v>148</v>
      </c>
      <c r="E13" s="153">
        <v>38297</v>
      </c>
      <c r="F13" s="154" t="s">
        <v>40</v>
      </c>
      <c r="G13" s="155">
        <v>3.3</v>
      </c>
      <c r="H13" s="122" t="str">
        <f t="shared" si="0"/>
        <v>Giỏi</v>
      </c>
      <c r="I13" s="16">
        <v>91</v>
      </c>
      <c r="J13" s="124" t="str">
        <f t="shared" si="1"/>
        <v>Xuất sắc</v>
      </c>
      <c r="K13" s="6" t="s">
        <v>43</v>
      </c>
      <c r="L13" s="156" t="s">
        <v>63</v>
      </c>
      <c r="M13" s="157">
        <v>2350000</v>
      </c>
      <c r="N13" s="128"/>
    </row>
    <row r="14" spans="1:14" ht="24" customHeight="1">
      <c r="A14" s="150">
        <v>6</v>
      </c>
      <c r="B14" s="16">
        <v>2101360003</v>
      </c>
      <c r="C14" s="160" t="s">
        <v>149</v>
      </c>
      <c r="D14" s="161" t="s">
        <v>41</v>
      </c>
      <c r="E14" s="153">
        <v>38823</v>
      </c>
      <c r="F14" s="16" t="s">
        <v>40</v>
      </c>
      <c r="G14" s="16">
        <v>3.2</v>
      </c>
      <c r="H14" s="122" t="str">
        <f t="shared" si="0"/>
        <v>Giỏi</v>
      </c>
      <c r="I14" s="21">
        <v>89</v>
      </c>
      <c r="J14" s="124" t="str">
        <f t="shared" si="1"/>
        <v>Tốt</v>
      </c>
      <c r="K14" s="6" t="s">
        <v>43</v>
      </c>
      <c r="L14" s="156" t="s">
        <v>150</v>
      </c>
      <c r="M14" s="157">
        <v>2350000</v>
      </c>
      <c r="N14" s="128"/>
    </row>
    <row r="15" spans="1:14" ht="24" customHeight="1">
      <c r="A15" s="150">
        <v>7</v>
      </c>
      <c r="B15" s="16">
        <v>2101360004</v>
      </c>
      <c r="C15" s="160" t="s">
        <v>151</v>
      </c>
      <c r="D15" s="161" t="s">
        <v>152</v>
      </c>
      <c r="E15" s="153">
        <v>38853</v>
      </c>
      <c r="F15" s="16" t="s">
        <v>40</v>
      </c>
      <c r="G15" s="16">
        <v>3.2</v>
      </c>
      <c r="H15" s="122" t="str">
        <f t="shared" si="0"/>
        <v>Giỏi</v>
      </c>
      <c r="I15" s="21">
        <v>89</v>
      </c>
      <c r="J15" s="124" t="str">
        <f t="shared" si="1"/>
        <v>Tốt</v>
      </c>
      <c r="K15" s="6" t="s">
        <v>43</v>
      </c>
      <c r="L15" s="156" t="s">
        <v>150</v>
      </c>
      <c r="M15" s="157">
        <v>2350000</v>
      </c>
      <c r="N15" s="128"/>
    </row>
    <row r="16" spans="1:14" ht="24" customHeight="1">
      <c r="A16" s="150">
        <v>8</v>
      </c>
      <c r="B16" s="16">
        <v>2101360014</v>
      </c>
      <c r="C16" s="160" t="s">
        <v>153</v>
      </c>
      <c r="D16" s="161" t="s">
        <v>154</v>
      </c>
      <c r="E16" s="153">
        <v>38916</v>
      </c>
      <c r="F16" s="16" t="s">
        <v>40</v>
      </c>
      <c r="G16" s="16">
        <v>3.2</v>
      </c>
      <c r="H16" s="122" t="str">
        <f t="shared" si="0"/>
        <v>Giỏi</v>
      </c>
      <c r="I16" s="21">
        <v>89</v>
      </c>
      <c r="J16" s="124" t="str">
        <f t="shared" si="1"/>
        <v>Tốt</v>
      </c>
      <c r="K16" s="6" t="s">
        <v>43</v>
      </c>
      <c r="L16" s="156" t="s">
        <v>150</v>
      </c>
      <c r="M16" s="157">
        <v>2350000</v>
      </c>
      <c r="N16" s="128"/>
    </row>
    <row r="17" spans="1:14" ht="24" customHeight="1">
      <c r="A17" s="150">
        <v>9</v>
      </c>
      <c r="B17" s="173">
        <v>2201380012</v>
      </c>
      <c r="C17" s="160" t="s">
        <v>155</v>
      </c>
      <c r="D17" s="161" t="s">
        <v>156</v>
      </c>
      <c r="E17" s="174">
        <v>36921</v>
      </c>
      <c r="F17" s="175" t="s">
        <v>40</v>
      </c>
      <c r="G17" s="176">
        <v>3.2</v>
      </c>
      <c r="H17" s="122" t="str">
        <f t="shared" si="0"/>
        <v>Giỏi</v>
      </c>
      <c r="I17" s="177">
        <v>87</v>
      </c>
      <c r="J17" s="124" t="str">
        <f t="shared" si="1"/>
        <v>Tốt</v>
      </c>
      <c r="K17" s="6" t="s">
        <v>43</v>
      </c>
      <c r="L17" s="126" t="s">
        <v>157</v>
      </c>
      <c r="M17" s="157">
        <v>2350000</v>
      </c>
      <c r="N17" s="128"/>
    </row>
    <row r="18" spans="1:14" ht="18" customHeight="1">
      <c r="A18" s="191" t="s">
        <v>158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27"/>
      <c r="M18" s="27">
        <f>SUM(M9:M17)</f>
        <v>21350000</v>
      </c>
      <c r="N18" s="25"/>
    </row>
    <row r="19" spans="1:13" ht="15.75">
      <c r="A19" s="209" t="s">
        <v>159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9"/>
    </row>
    <row r="20" spans="1:14" ht="15.75">
      <c r="A20" s="210"/>
      <c r="B20" s="210"/>
      <c r="C20" s="210"/>
      <c r="D20" s="210"/>
      <c r="E20" s="210"/>
      <c r="F20" s="28"/>
      <c r="G20" s="28"/>
      <c r="H20" s="28"/>
      <c r="I20" s="28"/>
      <c r="J20" s="28"/>
      <c r="K20" s="185" t="s">
        <v>59</v>
      </c>
      <c r="L20" s="185"/>
      <c r="M20" s="185"/>
      <c r="N20" s="185"/>
    </row>
    <row r="21" spans="1:13" ht="15">
      <c r="A21" s="220" t="s">
        <v>108</v>
      </c>
      <c r="B21" s="220"/>
      <c r="C21" s="220"/>
      <c r="D21" s="111" t="s">
        <v>34</v>
      </c>
      <c r="E21" s="111"/>
      <c r="F21" s="111"/>
      <c r="G21" s="111" t="s">
        <v>35</v>
      </c>
      <c r="H21" s="111"/>
      <c r="I21" s="111"/>
      <c r="J21" s="111"/>
      <c r="K21" s="111"/>
      <c r="L21" s="111" t="s">
        <v>36</v>
      </c>
      <c r="M21" s="111"/>
    </row>
    <row r="22" spans="2:14" ht="16.5">
      <c r="B22" s="178"/>
      <c r="C22" s="178"/>
      <c r="D22" s="178"/>
      <c r="E22" s="178"/>
      <c r="F22" s="179"/>
      <c r="G22" s="112"/>
      <c r="H22" s="180"/>
      <c r="I22" s="180"/>
      <c r="J22" s="234"/>
      <c r="K22" s="234"/>
      <c r="L22" s="234"/>
      <c r="M22" s="234"/>
      <c r="N22" s="234"/>
    </row>
    <row r="23" spans="2:14" ht="16.5">
      <c r="B23" s="181"/>
      <c r="C23" s="181"/>
      <c r="D23" s="182"/>
      <c r="E23" s="181"/>
      <c r="F23" s="147"/>
      <c r="G23" s="147"/>
      <c r="H23" s="147"/>
      <c r="I23" s="147"/>
      <c r="J23" s="235"/>
      <c r="K23" s="235"/>
      <c r="L23" s="235"/>
      <c r="M23" s="235"/>
      <c r="N23" s="235"/>
    </row>
    <row r="24" spans="2:14" ht="16.5">
      <c r="B24" s="235"/>
      <c r="C24" s="235"/>
      <c r="D24" s="181"/>
      <c r="E24" s="235"/>
      <c r="F24" s="235"/>
      <c r="G24" s="235"/>
      <c r="H24" s="183"/>
      <c r="I24" s="183"/>
      <c r="J24" s="236"/>
      <c r="K24" s="236"/>
      <c r="L24" s="236"/>
      <c r="M24" s="236"/>
      <c r="N24" s="236"/>
    </row>
    <row r="29" spans="2:3" ht="15">
      <c r="B29" s="233"/>
      <c r="C29" s="233"/>
    </row>
  </sheetData>
  <sheetProtection/>
  <mergeCells count="29">
    <mergeCell ref="A1:D1"/>
    <mergeCell ref="H1:M1"/>
    <mergeCell ref="A2:D2"/>
    <mergeCell ref="H2:M2"/>
    <mergeCell ref="A4:N4"/>
    <mergeCell ref="A5:N5"/>
    <mergeCell ref="A6:N6"/>
    <mergeCell ref="A7:A8"/>
    <mergeCell ref="B7:B8"/>
    <mergeCell ref="C7:D8"/>
    <mergeCell ref="E7:E8"/>
    <mergeCell ref="F7:F8"/>
    <mergeCell ref="G7:H7"/>
    <mergeCell ref="I7:J7"/>
    <mergeCell ref="K7:K8"/>
    <mergeCell ref="L7:L8"/>
    <mergeCell ref="M7:M8"/>
    <mergeCell ref="N7:N8"/>
    <mergeCell ref="A18:K18"/>
    <mergeCell ref="A19:L19"/>
    <mergeCell ref="A20:E20"/>
    <mergeCell ref="K20:N20"/>
    <mergeCell ref="B29:C29"/>
    <mergeCell ref="A21:C21"/>
    <mergeCell ref="J22:N22"/>
    <mergeCell ref="J23:N23"/>
    <mergeCell ref="B24:C24"/>
    <mergeCell ref="E24:G24"/>
    <mergeCell ref="J24:N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CAOTHUY-QLSV</cp:lastModifiedBy>
  <cp:lastPrinted>2023-11-16T03:11:23Z</cp:lastPrinted>
  <dcterms:created xsi:type="dcterms:W3CDTF">2021-02-01T01:57:52Z</dcterms:created>
  <dcterms:modified xsi:type="dcterms:W3CDTF">2023-11-16T08:56:52Z</dcterms:modified>
  <cp:category/>
  <cp:version/>
  <cp:contentType/>
  <cp:contentStatus/>
</cp:coreProperties>
</file>